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ämäTyökirja"/>
  <mc:AlternateContent xmlns:mc="http://schemas.openxmlformats.org/markup-compatibility/2006">
    <mc:Choice Requires="x15">
      <x15ac:absPath xmlns:x15ac="http://schemas.microsoft.com/office/spreadsheetml/2010/11/ac" url="https://pvp365.sharepoint.com/sites/EXT-DigiTyy-hanke/Jaetut asiakirjat/General/Hankkeen tuotokset/Kyberpizza/"/>
    </mc:Choice>
  </mc:AlternateContent>
  <xr:revisionPtr revIDLastSave="4010" documentId="8_{B44BD91A-AA4B-4150-BE07-555562BE0300}" xr6:coauthVersionLast="47" xr6:coauthVersionMax="47" xr10:uidLastSave="{AED9A04E-EF16-487C-B4E0-248F9C2DE9C1}"/>
  <bookViews>
    <workbookView xWindow="17520" yWindow="-21600" windowWidth="38610" windowHeight="20985" tabRatio="684" firstSheet="1" activeTab="5" xr2:uid="{00000000-000D-0000-FFFF-FFFF00000000}"/>
  </bookViews>
  <sheets>
    <sheet name="_56F9DC9755BA473782653E2940F9" sheetId="12" state="veryHidden" r:id="rId1"/>
    <sheet name="Ohjeet" sheetId="22" r:id="rId2"/>
    <sheet name="Raaka-aineet" sheetId="17" r:id="rId3"/>
    <sheet name="Paisto" sheetId="14" r:id="rId4"/>
    <sheet name="Valmis pizza" sheetId="15" r:id="rId5"/>
    <sheet name="Tuoteseloste" sheetId="16" r:id="rId6"/>
    <sheet name="Todistus" sheetId="21" r:id="rId7"/>
  </sheets>
  <definedNames>
    <definedName name="_56F9DC9755BA473782653E2940F9FormId">"j2hxJk23DEyZvZd8dlUQvZtMFQhdtYhEqqovzTlLfY9UQTdSVThaVjY3TlNMQ0xXM0NKN0tWWEhQTCQlQCN0PWcu"</definedName>
    <definedName name="_56F9DC9755BA473782653E2940F9ResponseSheet">"Form1"</definedName>
    <definedName name="_56F9DC9755BA473782653E2940F9SourceDocId">"{7235c962-cef8-4903-99b7-c7ef596e8011}"</definedName>
    <definedName name="_xlnm._FilterDatabase" localSheetId="5" hidden="1">Tuoteseloste!$A$46:$J$46</definedName>
    <definedName name="_xlchart.v1.0" hidden="1">Paisto!$A$3:$C$125</definedName>
    <definedName name="_xlchart.v1.1" hidden="1">Paisto!$D$3:$D$125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21" l="1"/>
  <c r="B6" i="21"/>
  <c r="D117" i="14" l="1" a="1"/>
  <c r="D117" i="14" s="1"/>
  <c r="D31" i="21" s="1"/>
  <c r="D118" i="14" a="1"/>
  <c r="D118" i="14" s="1"/>
  <c r="D119" i="14" a="1"/>
  <c r="D119" i="14" s="1"/>
  <c r="D120" i="14" a="1"/>
  <c r="D120" i="14" s="1"/>
  <c r="D121" i="14" a="1"/>
  <c r="D121" i="14" s="1"/>
  <c r="D122" i="14" a="1"/>
  <c r="D122" i="14" s="1"/>
  <c r="D123" i="14" a="1"/>
  <c r="D123" i="14" s="1"/>
  <c r="D124" i="14" a="1"/>
  <c r="D124" i="14" s="1"/>
  <c r="D125" i="14" a="1"/>
  <c r="D125" i="14" s="1"/>
  <c r="D116" i="14" a="1"/>
  <c r="D116" i="14" s="1"/>
  <c r="D74" i="14" a="1"/>
  <c r="D74" i="14" s="1"/>
  <c r="D75" i="14" a="1"/>
  <c r="D75" i="14" s="1"/>
  <c r="D76" i="14" a="1"/>
  <c r="D76" i="14" s="1"/>
  <c r="D77" i="14" a="1"/>
  <c r="D77" i="14" s="1"/>
  <c r="D78" i="14" a="1"/>
  <c r="D78" i="14" s="1"/>
  <c r="D79" i="14" a="1"/>
  <c r="D79" i="14" s="1"/>
  <c r="D80" i="14" a="1"/>
  <c r="D80" i="14" s="1"/>
  <c r="D81" i="14" a="1"/>
  <c r="D81" i="14" s="1"/>
  <c r="D82" i="14" a="1"/>
  <c r="D82" i="14" s="1"/>
  <c r="D83" i="14" a="1"/>
  <c r="D83" i="14" s="1"/>
  <c r="D84" i="14" a="1"/>
  <c r="D84" i="14" s="1"/>
  <c r="D85" i="14" a="1"/>
  <c r="D85" i="14" s="1"/>
  <c r="D86" i="14" a="1"/>
  <c r="D86" i="14" s="1"/>
  <c r="D87" i="14" a="1"/>
  <c r="D87" i="14" s="1"/>
  <c r="D88" i="14" a="1"/>
  <c r="D88" i="14" s="1"/>
  <c r="D89" i="14" a="1"/>
  <c r="D89" i="14" s="1"/>
  <c r="D90" i="14" a="1"/>
  <c r="D90" i="14" s="1"/>
  <c r="D91" i="14" a="1"/>
  <c r="D91" i="14" s="1"/>
  <c r="D92" i="14" a="1"/>
  <c r="D92" i="14" s="1"/>
  <c r="D93" i="14" a="1"/>
  <c r="D93" i="14" s="1"/>
  <c r="D94" i="14" a="1"/>
  <c r="D94" i="14" s="1"/>
  <c r="D95" i="14" a="1"/>
  <c r="D95" i="14" s="1"/>
  <c r="D96" i="14" a="1"/>
  <c r="D96" i="14" s="1"/>
  <c r="D97" i="14" a="1"/>
  <c r="D97" i="14" s="1"/>
  <c r="D98" i="14" a="1"/>
  <c r="D98" i="14" s="1"/>
  <c r="D99" i="14" a="1"/>
  <c r="D99" i="14" s="1"/>
  <c r="D100" i="14" a="1"/>
  <c r="D100" i="14" s="1"/>
  <c r="D101" i="14" a="1"/>
  <c r="D101" i="14" s="1"/>
  <c r="D102" i="14" a="1"/>
  <c r="D102" i="14" s="1"/>
  <c r="D103" i="14" a="1"/>
  <c r="D103" i="14" s="1"/>
  <c r="D104" i="14" a="1"/>
  <c r="D104" i="14" s="1"/>
  <c r="D105" i="14" a="1"/>
  <c r="D105" i="14" s="1"/>
  <c r="D106" i="14" a="1"/>
  <c r="D106" i="14" s="1"/>
  <c r="D107" i="14" a="1"/>
  <c r="D107" i="14" s="1"/>
  <c r="D108" i="14" a="1"/>
  <c r="D108" i="14" s="1"/>
  <c r="D109" i="14" a="1"/>
  <c r="D109" i="14" s="1"/>
  <c r="D110" i="14" a="1"/>
  <c r="D110" i="14" s="1"/>
  <c r="D111" i="14" a="1"/>
  <c r="D111" i="14" s="1"/>
  <c r="D112" i="14" a="1"/>
  <c r="D112" i="14" s="1"/>
  <c r="D113" i="14" a="1"/>
  <c r="D113" i="14" s="1"/>
  <c r="D114" i="14" a="1"/>
  <c r="D114" i="14" s="1"/>
  <c r="D115" i="14" a="1"/>
  <c r="D115" i="14" s="1"/>
  <c r="D73" i="14" a="1"/>
  <c r="D73" i="14" s="1"/>
  <c r="D4" i="14" a="1"/>
  <c r="D4" i="14" s="1"/>
  <c r="D5" i="14" a="1"/>
  <c r="D5" i="14" s="1"/>
  <c r="D6" i="14" a="1"/>
  <c r="D6" i="14" s="1"/>
  <c r="D7" i="14" a="1"/>
  <c r="D7" i="14" s="1"/>
  <c r="D8" i="14" a="1"/>
  <c r="D8" i="14" s="1"/>
  <c r="D9" i="14" a="1"/>
  <c r="D9" i="14" s="1"/>
  <c r="D10" i="14" a="1"/>
  <c r="D10" i="14" s="1"/>
  <c r="D11" i="14" a="1"/>
  <c r="D11" i="14" s="1"/>
  <c r="D12" i="14" a="1"/>
  <c r="D12" i="14" s="1"/>
  <c r="D13" i="14" a="1"/>
  <c r="D13" i="14" s="1"/>
  <c r="D14" i="14" a="1"/>
  <c r="D14" i="14" s="1"/>
  <c r="D15" i="14" a="1"/>
  <c r="D15" i="14" s="1"/>
  <c r="D16" i="14" a="1"/>
  <c r="D16" i="14" s="1"/>
  <c r="D17" i="14" a="1"/>
  <c r="D17" i="14" s="1"/>
  <c r="D18" i="14" a="1"/>
  <c r="D18" i="14" s="1"/>
  <c r="D19" i="14" a="1"/>
  <c r="D19" i="14" s="1"/>
  <c r="D20" i="14" a="1"/>
  <c r="D20" i="14" s="1"/>
  <c r="D21" i="14" a="1"/>
  <c r="D21" i="14" s="1"/>
  <c r="D22" i="14" a="1"/>
  <c r="D22" i="14" s="1"/>
  <c r="D23" i="14" a="1"/>
  <c r="D23" i="14" s="1"/>
  <c r="D24" i="14" a="1"/>
  <c r="D24" i="14" s="1"/>
  <c r="D25" i="14" a="1"/>
  <c r="D25" i="14" s="1"/>
  <c r="D26" i="14" a="1"/>
  <c r="D26" i="14" s="1"/>
  <c r="D27" i="14" a="1"/>
  <c r="D27" i="14" s="1"/>
  <c r="D28" i="14" a="1"/>
  <c r="D28" i="14" s="1"/>
  <c r="D29" i="14" a="1"/>
  <c r="D29" i="14" s="1"/>
  <c r="D30" i="14" a="1"/>
  <c r="D30" i="14" s="1"/>
  <c r="D31" i="14" a="1"/>
  <c r="D31" i="14" s="1"/>
  <c r="D32" i="14" a="1"/>
  <c r="D32" i="14" s="1"/>
  <c r="D33" i="14" a="1"/>
  <c r="D33" i="14" s="1"/>
  <c r="D34" i="14" a="1"/>
  <c r="D34" i="14" s="1"/>
  <c r="D35" i="14" a="1"/>
  <c r="D35" i="14" s="1"/>
  <c r="D36" i="14" a="1"/>
  <c r="D36" i="14" s="1"/>
  <c r="D37" i="14" a="1"/>
  <c r="D37" i="14" s="1"/>
  <c r="D38" i="14" a="1"/>
  <c r="D38" i="14" s="1"/>
  <c r="D39" i="14" a="1"/>
  <c r="D39" i="14" s="1"/>
  <c r="D40" i="14" a="1"/>
  <c r="D40" i="14" s="1"/>
  <c r="D41" i="14" a="1"/>
  <c r="D41" i="14" s="1"/>
  <c r="D42" i="14" a="1"/>
  <c r="D42" i="14" s="1"/>
  <c r="D43" i="14" a="1"/>
  <c r="D43" i="14" s="1"/>
  <c r="D44" i="14" a="1"/>
  <c r="D44" i="14" s="1"/>
  <c r="D45" i="14" a="1"/>
  <c r="D45" i="14" s="1"/>
  <c r="D46" i="14" a="1"/>
  <c r="D46" i="14" s="1"/>
  <c r="D47" i="14" a="1"/>
  <c r="D47" i="14" s="1"/>
  <c r="D48" i="14" a="1"/>
  <c r="D48" i="14" s="1"/>
  <c r="D49" i="14" a="1"/>
  <c r="D49" i="14" s="1"/>
  <c r="D50" i="14" a="1"/>
  <c r="D50" i="14" s="1"/>
  <c r="D51" i="14" a="1"/>
  <c r="D51" i="14" s="1"/>
  <c r="D52" i="14" a="1"/>
  <c r="D52" i="14" s="1"/>
  <c r="D53" i="14" a="1"/>
  <c r="D53" i="14" s="1"/>
  <c r="D54" i="14" a="1"/>
  <c r="D54" i="14" s="1"/>
  <c r="D55" i="14" a="1"/>
  <c r="D55" i="14" s="1"/>
  <c r="D56" i="14" a="1"/>
  <c r="D56" i="14" s="1"/>
  <c r="D57" i="14" a="1"/>
  <c r="D57" i="14" s="1"/>
  <c r="D58" i="14" a="1"/>
  <c r="D58" i="14" s="1"/>
  <c r="D59" i="14" a="1"/>
  <c r="D59" i="14" s="1"/>
  <c r="D60" i="14" a="1"/>
  <c r="D60" i="14" s="1"/>
  <c r="D61" i="14" a="1"/>
  <c r="D61" i="14" s="1"/>
  <c r="D62" i="14" a="1"/>
  <c r="D62" i="14" s="1"/>
  <c r="D63" i="14" a="1"/>
  <c r="D63" i="14" s="1"/>
  <c r="D64" i="14" a="1"/>
  <c r="D64" i="14" s="1"/>
  <c r="D65" i="14" a="1"/>
  <c r="D65" i="14" s="1"/>
  <c r="D66" i="14" a="1"/>
  <c r="D66" i="14" s="1"/>
  <c r="D67" i="14" a="1"/>
  <c r="D67" i="14" s="1"/>
  <c r="D68" i="14" a="1"/>
  <c r="D68" i="14" s="1"/>
  <c r="D69" i="14" a="1"/>
  <c r="D69" i="14" s="1"/>
  <c r="D70" i="14" a="1"/>
  <c r="D70" i="14" s="1"/>
  <c r="D71" i="14" a="1"/>
  <c r="D71" i="14" s="1"/>
  <c r="D72" i="14" a="1"/>
  <c r="D72" i="14" s="1"/>
  <c r="D3" i="14" a="1"/>
  <c r="D3" i="14" s="1"/>
  <c r="M21" i="14" l="1"/>
  <c r="M23" i="14"/>
  <c r="M28" i="14"/>
  <c r="M27" i="14"/>
  <c r="M26" i="14"/>
  <c r="M34" i="14"/>
  <c r="M24" i="14"/>
  <c r="M32" i="14"/>
  <c r="M29" i="14"/>
  <c r="M22" i="14"/>
  <c r="L19" i="14"/>
  <c r="M19" i="14"/>
  <c r="M31" i="14"/>
  <c r="M30" i="14"/>
  <c r="M35" i="14"/>
  <c r="M25" i="14"/>
  <c r="D32" i="21"/>
  <c r="M36" i="14"/>
  <c r="M37" i="14"/>
  <c r="L37" i="14"/>
  <c r="M18" i="14"/>
  <c r="M33" i="14"/>
  <c r="M20" i="14"/>
  <c r="M17" i="14"/>
  <c r="M16" i="14"/>
  <c r="L35" i="14"/>
  <c r="K35" i="14"/>
  <c r="L34" i="14"/>
  <c r="K34" i="14"/>
  <c r="D28" i="21" s="1" a="1"/>
  <c r="D28" i="21" s="1"/>
  <c r="E28" i="21" s="1" a="1"/>
  <c r="E28" i="21" s="1"/>
  <c r="L33" i="14"/>
  <c r="K33" i="14"/>
  <c r="D27" i="21" s="1" a="1"/>
  <c r="D27" i="21" s="1"/>
  <c r="E27" i="21" s="1" a="1"/>
  <c r="E27" i="21" s="1"/>
  <c r="L32" i="14"/>
  <c r="K32" i="14"/>
  <c r="L31" i="14"/>
  <c r="K31" i="14"/>
  <c r="L30" i="14"/>
  <c r="K30" i="14"/>
  <c r="L29" i="14"/>
  <c r="K29" i="14"/>
  <c r="D23" i="21" s="1" a="1"/>
  <c r="D23" i="21" s="1"/>
  <c r="E23" i="21" s="1" a="1"/>
  <c r="E23" i="21" s="1"/>
  <c r="L28" i="14"/>
  <c r="K28" i="14"/>
  <c r="K27" i="14"/>
  <c r="D21" i="21" s="1" a="1"/>
  <c r="D21" i="21" s="1"/>
  <c r="E21" i="21" s="1" a="1"/>
  <c r="E21" i="21" s="1"/>
  <c r="L27" i="14"/>
  <c r="L26" i="14"/>
  <c r="K26" i="14"/>
  <c r="D20" i="21" s="1" a="1"/>
  <c r="D20" i="21" s="1"/>
  <c r="E20" i="21" s="1" a="1"/>
  <c r="E20" i="21" s="1"/>
  <c r="L25" i="14"/>
  <c r="K25" i="14"/>
  <c r="L24" i="14"/>
  <c r="K24" i="14"/>
  <c r="D18" i="21" s="1" a="1"/>
  <c r="D18" i="21" s="1"/>
  <c r="E18" i="21" s="1" a="1"/>
  <c r="E18" i="21" s="1"/>
  <c r="L16" i="14"/>
  <c r="K16" i="14"/>
  <c r="H2" i="14"/>
  <c r="L22" i="14"/>
  <c r="K22" i="14"/>
  <c r="L21" i="14"/>
  <c r="K21" i="14"/>
  <c r="L20" i="14"/>
  <c r="K20" i="14"/>
  <c r="K19" i="14"/>
  <c r="D12" i="21" s="1" a="1"/>
  <c r="D12" i="21" s="1"/>
  <c r="E12" i="21" s="1" a="1"/>
  <c r="E12" i="21" s="1"/>
  <c r="L18" i="14"/>
  <c r="K18" i="14"/>
  <c r="L17" i="14"/>
  <c r="K17" i="14"/>
  <c r="D10" i="21" s="1" a="1"/>
  <c r="D10" i="21" s="1"/>
  <c r="L36" i="14"/>
  <c r="K36" i="14"/>
  <c r="H5" i="14"/>
  <c r="K37" i="14"/>
  <c r="D30" i="21" s="1" a="1"/>
  <c r="D30" i="21" s="1"/>
  <c r="E30" i="21" s="1" a="1"/>
  <c r="E30" i="21" s="1"/>
  <c r="L23" i="14"/>
  <c r="K23" i="14"/>
  <c r="H8" i="14"/>
  <c r="D19" i="21" l="1" a="1"/>
  <c r="D19" i="21" s="1"/>
  <c r="E19" i="21" s="1" a="1"/>
  <c r="E19" i="21" s="1"/>
  <c r="D25" i="21" a="1"/>
  <c r="D25" i="21" s="1"/>
  <c r="E25" i="21" s="1" a="1"/>
  <c r="E25" i="21" s="1"/>
  <c r="D29" i="21" a="1"/>
  <c r="D29" i="21" s="1"/>
  <c r="E29" i="21" s="1" a="1"/>
  <c r="E29" i="21" s="1"/>
  <c r="D17" i="21" a="1"/>
  <c r="D17" i="21" s="1"/>
  <c r="E17" i="21" s="1" a="1"/>
  <c r="E17" i="21" s="1"/>
  <c r="D24" i="21" a="1"/>
  <c r="D24" i="21" s="1"/>
  <c r="E24" i="21" s="1" a="1"/>
  <c r="E24" i="21" s="1"/>
  <c r="D13" i="21" a="1"/>
  <c r="D13" i="21" s="1"/>
  <c r="E13" i="21" s="1" a="1"/>
  <c r="E13" i="21" s="1"/>
  <c r="D22" i="21" a="1"/>
  <c r="D22" i="21" s="1"/>
  <c r="E22" i="21" s="1" a="1"/>
  <c r="E22" i="21" s="1"/>
  <c r="D26" i="21" a="1"/>
  <c r="D26" i="21" s="1"/>
  <c r="E26" i="21" s="1" a="1"/>
  <c r="E26" i="21" s="1"/>
  <c r="E10" i="21" a="1"/>
  <c r="E10" i="21" s="1"/>
  <c r="D14" i="21" a="1"/>
  <c r="D14" i="21" s="1"/>
  <c r="E14" i="21" s="1" a="1"/>
  <c r="E14" i="21" s="1"/>
  <c r="D11" i="21" a="1"/>
  <c r="D11" i="21" s="1"/>
  <c r="E11" i="21" s="1" a="1"/>
  <c r="E11" i="21" s="1"/>
  <c r="D15" i="21" a="1"/>
  <c r="D15" i="21" s="1"/>
  <c r="E15" i="21" s="1" a="1"/>
  <c r="E15" i="21" s="1"/>
  <c r="D9" i="21" a="1"/>
  <c r="D9" i="21" s="1"/>
  <c r="E9" i="21" s="1" a="1"/>
  <c r="E9" i="21" s="1"/>
  <c r="E32" i="21"/>
  <c r="E31" i="21"/>
  <c r="D16" i="21" l="1"/>
  <c r="E16" i="21" s="1" a="1"/>
  <c r="E16" i="21" s="1"/>
  <c r="D8" i="21"/>
  <c r="E8" i="21" s="1" a="1"/>
  <c r="E8"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<sst xmlns="http://schemas.openxmlformats.org/spreadsheetml/2006/main" count="1561" uniqueCount="896">
  <si>
    <t>j2hxJk23DEyZvZd8dlUQvZtMFQhdtYhEqqovzTlLfY9UQTdSVThaVjY3TlNMQ0xXM0NKN0tWWEhQTCQlQCN0PWcu</t>
  </si>
  <si>
    <t>Form1</t>
  </si>
  <si>
    <t>{7235c962-cef8-4903-99b7-c7ef596e8011}</t>
  </si>
  <si>
    <t xml:space="preserve">Välilehtien selitteet: </t>
  </si>
  <si>
    <r>
      <rPr>
        <b/>
        <sz val="18"/>
        <color theme="1"/>
        <rFont val="Calibri"/>
        <family val="2"/>
        <scheme val="minor"/>
      </rPr>
      <t>Raaka-aineet:</t>
    </r>
    <r>
      <rPr>
        <sz val="18"/>
        <color theme="1"/>
        <rFont val="Calibri"/>
        <family val="2"/>
        <scheme val="minor"/>
      </rPr>
      <t xml:space="preserve"> Täytetään itsearviointi vastaamalla kysymyksiin pudotusvalikon vaihtoehdoilla. Lisätietoja voi aktivoida C-sarakkeen pudotusvalikosta.
</t>
    </r>
    <r>
      <rPr>
        <b/>
        <sz val="18"/>
        <color theme="1"/>
        <rFont val="Calibri"/>
        <family val="2"/>
        <scheme val="minor"/>
      </rPr>
      <t>Paisto:</t>
    </r>
    <r>
      <rPr>
        <sz val="18"/>
        <color theme="1"/>
        <rFont val="Calibri"/>
        <family val="2"/>
        <scheme val="minor"/>
      </rPr>
      <t xml:space="preserve"> Käsittelee automaattisesti vastaukset numeraaliseen muotoon. 
</t>
    </r>
    <r>
      <rPr>
        <b/>
        <sz val="18"/>
        <color theme="1"/>
        <rFont val="Calibri"/>
        <family val="2"/>
        <scheme val="minor"/>
      </rPr>
      <t>Valmis pizza:</t>
    </r>
    <r>
      <rPr>
        <sz val="18"/>
        <color theme="1"/>
        <rFont val="Calibri"/>
        <family val="2"/>
        <scheme val="minor"/>
      </rPr>
      <t xml:space="preserve"> Tilannekuva, jossa tuodaan painotetaan vastauksia, joihin tulisi kiinnittää huomiota tulevan vuoden aikana.
</t>
    </r>
    <r>
      <rPr>
        <b/>
        <sz val="18"/>
        <color theme="1"/>
        <rFont val="Calibri"/>
        <family val="2"/>
        <scheme val="minor"/>
      </rPr>
      <t xml:space="preserve">Todistus: </t>
    </r>
    <r>
      <rPr>
        <sz val="18"/>
        <color theme="1"/>
        <rFont val="Calibri"/>
        <family val="2"/>
        <scheme val="minor"/>
      </rPr>
      <t xml:space="preserve">Kouluarvosanat itsearvioinnin perusteella, jota voidaan esitellä esimerkiksi johtoryhmälle.
</t>
    </r>
    <r>
      <rPr>
        <b/>
        <sz val="18"/>
        <color theme="1"/>
        <rFont val="Calibri"/>
        <family val="2"/>
        <scheme val="minor"/>
      </rPr>
      <t>Tuoteseloste:</t>
    </r>
    <r>
      <rPr>
        <sz val="18"/>
        <color theme="1"/>
        <rFont val="Calibri"/>
        <family val="2"/>
        <scheme val="minor"/>
      </rPr>
      <t xml:space="preserve"> Kyberpizzan kysymykset ja sisällöt avattuna, miksi aiheet tunnistettu tärkeiksi kyberturvallisuus työskentelyyn. </t>
    </r>
  </si>
  <si>
    <t xml:space="preserve">Ohjeistus: </t>
  </si>
  <si>
    <r>
      <t xml:space="preserve">Vastaa Raaka-aineet välilehdelle jokaisen rivin kysymykseen:
</t>
    </r>
    <r>
      <rPr>
        <b/>
        <sz val="18"/>
        <color theme="1"/>
        <rFont val="Calibri"/>
        <family val="2"/>
        <scheme val="minor"/>
      </rPr>
      <t>KYLLÄ</t>
    </r>
    <r>
      <rPr>
        <sz val="18"/>
        <color theme="1"/>
        <rFont val="Calibri"/>
        <family val="2"/>
        <scheme val="minor"/>
      </rPr>
      <t xml:space="preserve">: Jos koette, että kysymys on organisaationne kannalta hyvällä mallilla, eikä aiheuta toimenpiteitä vuoden aikana.
</t>
    </r>
    <r>
      <rPr>
        <b/>
        <sz val="18"/>
        <color theme="1"/>
        <rFont val="Calibri"/>
        <family val="2"/>
        <scheme val="minor"/>
      </rPr>
      <t>EI</t>
    </r>
    <r>
      <rPr>
        <sz val="18"/>
        <color theme="1"/>
        <rFont val="Calibri"/>
        <family val="2"/>
        <scheme val="minor"/>
      </rPr>
      <t xml:space="preserve">: Jos koette, että aihealueeseen tulisi panostaa seuraavan vuoden aikana.
</t>
    </r>
    <r>
      <rPr>
        <b/>
        <sz val="18"/>
        <color theme="1"/>
        <rFont val="Calibri"/>
        <family val="2"/>
        <scheme val="minor"/>
      </rPr>
      <t>EI OSAA SANOA</t>
    </r>
    <r>
      <rPr>
        <sz val="18"/>
        <color theme="1"/>
        <rFont val="Calibri"/>
        <family val="2"/>
        <scheme val="minor"/>
      </rPr>
      <t xml:space="preserve">: Jos varmuutta ei pystytä antamaan ja olisi hyvä käydä keskusteluita aiheen tiimoilta.
</t>
    </r>
  </si>
  <si>
    <t>Organisaation nimi</t>
  </si>
  <si>
    <t>Aktivoi lisäselite (Klikkaa solua ja valitse pudotusvalikosta teksti)</t>
  </si>
  <si>
    <t>Vastaajien nimet:</t>
  </si>
  <si>
    <t>Onko organisaationne käyttämistä tietojärjestelmistä olemassa yhteinen rekisteri?</t>
  </si>
  <si>
    <t xml:space="preserve">Organisaatiolla on koostettu rekisteri käytössä olevista tietojärjestelmistä. </t>
  </si>
  <si>
    <t>Onko organisaationne priorisoinut / määrittänyt tietojärjestelmien kriittisyyden?</t>
  </si>
  <si>
    <t>Onko organisaationne tietojärjestelmärekisteriin sisällytetty pääkäyttäjyys ja näin ollen vastuut?</t>
  </si>
  <si>
    <t>Käydäänkö organisaatiossanne läpi tietojärjestelmien käyttäjäoikeuksia?</t>
  </si>
  <si>
    <t>Onko organisaationne kaikki työasemat (fyysiset) kartoitettu laiterekisteriin?</t>
  </si>
  <si>
    <t>Suojataanko organisaatiossanne työasemien dataa BitLockerilla / jollakin BitLockerin tyyppisellä ratkaisulla?</t>
  </si>
  <si>
    <t>Onko organisaationne ohjeistanut USB-laitteiden käyttöä työasemissa?</t>
  </si>
  <si>
    <t>Onko organisaationne työasemille pakotettu lukituskäytänteet?</t>
  </si>
  <si>
    <t>Hallinnoidaanko organisaatiossanne työasemille meneviä päivityksiä keskitetysti?</t>
  </si>
  <si>
    <t>Onko organisaationne mobiililaitteista olemassa laiterekisteriä?</t>
  </si>
  <si>
    <t>Organisaatiolla on koostettu rekisteri käytössä olevista mobiililaitteista (Puhelimet/Tabletit).</t>
  </si>
  <si>
    <t>Onko organisaationne henkilöstöllä olevat mobiililaitteet etähallittavia?</t>
  </si>
  <si>
    <t>Onko organisaationne mobiililaitteissa jokin tietoturvasovellus?</t>
  </si>
  <si>
    <t>Vaatiiko organisaationne salasanan tai PIN-tunnuksen vahvistamista?</t>
  </si>
  <si>
    <t>Pystytäänkö organisaatiossanne käytössä oleva mobiililaite tyhjentämään etänä?</t>
  </si>
  <si>
    <t>Onko organisaationne tulostimet ja monitoimilaitteet listattuna laiterekisterissä?</t>
  </si>
  <si>
    <t>Onko organisaationne tulostimien ja monitoimilaitteiden hallinnointi / Admin-tunnukset muutettu?</t>
  </si>
  <si>
    <t>Onko organisaationne tulostimet ja monitoimilaitteet eriytetty tuotantoverkosta?</t>
  </si>
  <si>
    <t>Tulostin laitteiden eriyttäminen omaan osioonsa verkossa.</t>
  </si>
  <si>
    <t>Onko organisaationne käytössä turvatulostusta ainakin julkisissa tiloissa sijaitsevissa monitoimilaitteissa?</t>
  </si>
  <si>
    <t>Onko organisaationne käytössä turvaskannausta monitoimilaitteissa?</t>
  </si>
  <si>
    <t>Onko organisaatiollanne toteuttanut rekisteriä tai listausta käytössä olevista palvelimista ja niiden sisällöstä?</t>
  </si>
  <si>
    <t>Onko organisaationne pääsynhallintaa tarkasteltu palvelimien osalta?</t>
  </si>
  <si>
    <t>Onko organisaationne kriittisille palvelimille toteutettu varmuuskopiointi?</t>
  </si>
  <si>
    <t>Lokitetaanko organisaationne käyttämiä palvelimia kattavasti?</t>
  </si>
  <si>
    <t xml:space="preserve">Palvelimilla on yleensä oma lokitus, jonka päällä olo, säilytyskäytännöt ja laajuus on syytä varmistaa. Automatiikkaa hyödyntäminen, joka tuottaa herätteitä esimerkiksi poikkeama tilanteissa.  </t>
  </si>
  <si>
    <t>Kartoitetaanko organisaatiossanne, että palvelimilla on tietoturvasovellus (viruksentorjunta) päällä ja palomuuri käytössä?</t>
  </si>
  <si>
    <t>Onko organisaationne palvelimien osalta päivityksien jakelu suunniteltu?</t>
  </si>
  <si>
    <t>Onko organisaationne palvelimet eriytetty tuotantoverkosta?</t>
  </si>
  <si>
    <t>Onko organisaatiollanne suunnitelma vanhentuvien/vanhentuneiden palvelimien osalta?</t>
  </si>
  <si>
    <t>Onko organisaationne IoT-laitteet ja niiden ominaisuudet kartoitettu?</t>
  </si>
  <si>
    <t>IoT-laitteilla tässä tapauksessa tarkoitetaan esimerkiksi kameravalvonta-, kiinteistöhuoltoon käytettäviä laitteita, jotka ovat verkossa. Hankkeessa on tunnistettu, että IoT-laitteet ohittavat hankintaprosessin ja dokumentointia ei löydy näiden osalta.</t>
  </si>
  <si>
    <t>Vaaditaanko organisaationne IoT-laitteiden hankinnassa digiturvallisuuden vaatimuksia?</t>
  </si>
  <si>
    <t>Onko organisaationne IoT-laitteiden vakio salasanat/tunnukset vaihdettu?</t>
  </si>
  <si>
    <t>Onko organisaationne IoT-laitteen käyttöönotto/sisääntuonti/hankintaprosessi kuvattu ja vakiintunut käytäntöön?</t>
  </si>
  <si>
    <t>Onko organisaatiollanne verkkolaiterekisteriä käytössä?</t>
  </si>
  <si>
    <t>Onko organisaationne verkkolaitteiden konfiguroinnit kartoitettu ja dokumentoitu?</t>
  </si>
  <si>
    <t>Ovatko organisaationne reitittimet ja kytkimet verkonvalvonnan ja lokituksen piirissä?</t>
  </si>
  <si>
    <t>Onko organisaationne ulospäin vievät verkkoyhteydet tunnistettu ja dokumentoitu?</t>
  </si>
  <si>
    <t>Onko organisaationne sisäiset verkkoyhteydet tunnistettu ja dokumentoitu?</t>
  </si>
  <si>
    <t>Lokitetaanko organisaationne yhteyksiä kattavasti?</t>
  </si>
  <si>
    <t>Onko organisaationne verkkosegmentoinnit dokumentoitu?</t>
  </si>
  <si>
    <t>Toteutetaanko organisaatiossanne verkkoskannauksia säännöllisesti?</t>
  </si>
  <si>
    <t>Onko organisaationne palomuurin sääntöjä kartoitettu ja tarkasteltu parin vuoden aikana?</t>
  </si>
  <si>
    <t>Onko organisaationne tietojärjestelmien väliset tiedonsiirrot tunnistettu ja dokumentoitu?</t>
  </si>
  <si>
    <t>Onko organisaationne tiedonsiirron prosessit kuvattu/dokumentoitu?</t>
  </si>
  <si>
    <t>Oletteko rajanneet organisaationne VPN-käyttäjien pääsyä sisäverkkoon käyttöoikeuksilla tai palomuuri säännöillä?</t>
  </si>
  <si>
    <t>Onko organisaationne VPN-yhteyksiin olemassa lokitusta?</t>
  </si>
  <si>
    <t>Onko organisaatiollanne olemassa etätyöskentely-ohjeistus?</t>
  </si>
  <si>
    <t>Onko organisaationne VPN yhteyksiin käytössä MFA?</t>
  </si>
  <si>
    <t>Onko organisaationne WLAN verkkosegmentteihin pääsevien laitteiden pääsynhallinta rajattu riittävästi?</t>
  </si>
  <si>
    <t>Onko organisaationne vierailijaverkko rajattu ja eriytetty riittävästi?</t>
  </si>
  <si>
    <t>Tehdäänkö organisaationne käyttäjien oikeuksista käyttöoikeuspäätökset?</t>
  </si>
  <si>
    <t>Onko organisaationne työntekijän pääsynhallinta toteutettu ryhmä/roolipohjaisesti?</t>
  </si>
  <si>
    <t>Onko organisaatiossanne mietitty identeettien lukituskäytänteet?</t>
  </si>
  <si>
    <t>Hyödynnetäänkö organisaatiossanne suorakirjautumista riittävästi?</t>
  </si>
  <si>
    <t>Onko organisaationne määrittänyt salasanakäytänteitä teknisesti ja ohjeistuksien avulla?</t>
  </si>
  <si>
    <t>Onko organisaationne lisenssit katselmoitu ja kartoitettu vuoden aikana?</t>
  </si>
  <si>
    <t>Onko organisaationne käyttäjillä laajemmat tietoturvaominaisuudet mahdollistavat lisenssit?  </t>
  </si>
  <si>
    <t>Onko organisaationne käytössä personoitu kirjautumissivu?</t>
  </si>
  <si>
    <t>Onko organisaationne käytössä turvapostijärjestely, joka on ohjeistettuna käyttäjille?</t>
  </si>
  <si>
    <t>Onko organisaatiollanne toteutettu sähköpostiympäristöön tietoturvakartoitus?</t>
  </si>
  <si>
    <t>Lokitetaanko organisaationne sähköpostiympäristön käyttöä ja seurataanko sitä?</t>
  </si>
  <si>
    <t>Onko organisaationne käyttämät SaaS-ympäristöt/sovellukset kirjattu organisaationne tietojärjestelmärekisteriin?</t>
  </si>
  <si>
    <t>Käydäänkö organisaationne käyttämien SaaS-ympäristöjen pääsynhallintaa läpi toimittajien kanssa?</t>
  </si>
  <si>
    <t>Onko organisaationne käyttämien SaaS-ympäristöjen vastuut(ylläpito, vikatilanteet ja ohjeistuksen ajantasaisuus) organisaatioille selvillä?</t>
  </si>
  <si>
    <t>Onko organisaationne kriittisille SaaS-palveluille huomioitu varmuuskopiointi ja käytännöt?</t>
  </si>
  <si>
    <t>Onko organisaatiollanne digiturvallisuuden kehitysohjelma läpivietynä johtoryhmään?</t>
  </si>
  <si>
    <t>Onko organisaatiollanne digi/tieto/kyberturvaryhmä, jolla on säännölliset kokoontumiset?</t>
  </si>
  <si>
    <t>Onko organisaationne käytössä digi/kyber/tietoturvallisuuteen liittyvä vuosikello ja seurataanko sitä?</t>
  </si>
  <si>
    <t>Seuraako organisaationne palveluiden tasoa ja toimivuutta kriittisten tietojärjestelmien osalta ?</t>
  </si>
  <si>
    <t>Onko organisaationne täyttänyt Traficom:n Kybermittari-työkalun?</t>
  </si>
  <si>
    <t>Tarkastetaanko organisaationne sopimukset säännöllisesti kyberturvallisuus huomioiden?</t>
  </si>
  <si>
    <t>Onko organisaationne käytössä olevat varmenteet / sertifikaatit kartoitettu ja ajantasalla?</t>
  </si>
  <si>
    <t>Toteutaanko organisaationne henkilöstölle vuosittainen kyber-/tieto-/digiturvatesti, joka mittaa henkilöstön digiosaamisen nykytilaa?</t>
  </si>
  <si>
    <t>Onko organisaatiollanne ajantasalla olevat ohjeistukset digiturvalliseen viestintään?</t>
  </si>
  <si>
    <t>Onko organisaatiollanne valmiussuunnitelmaa ICT:n osalta?</t>
  </si>
  <si>
    <t>Onko organisaatiollanne kriisiviestintä suunnitelmaa?</t>
  </si>
  <si>
    <t>Onko organisaatiollanne käytössä keskitetty riskirekisteri?</t>
  </si>
  <si>
    <t>Onko organisaationne dokumentoinut kyberturvallisuuteen liittyvät uhkakuvat?</t>
  </si>
  <si>
    <t>Onko organisaatiollanne muutoksenhallintaprosessi kuvattuna?</t>
  </si>
  <si>
    <t>Onko organisaationne varautunut henkilöstönosalta poikkeustilanteisiin?</t>
  </si>
  <si>
    <t>Tehdäänkö organisaationne IT-hankinnoille tekninen kartoitus IT:stä vastaavien henkilöiden kanssa?</t>
  </si>
  <si>
    <t>Onko organisaationne IT-hankintoihin liittyvä kartoituksen sisältö dokumentoitu?</t>
  </si>
  <si>
    <t>Hyödynnetäänkö organisaationne IT-hankinnoissa valtion JHS/Vahti/Traficom -ohjeistuksia</t>
  </si>
  <si>
    <t>Vaaditaanko organisaationne hankinnoissa vaikutuksenarvioinnin tekoa?</t>
  </si>
  <si>
    <t>Onko organisaationne tiedonhallintamalli huolehdittu riittävälle tasolle?</t>
  </si>
  <si>
    <t>Onko organisaationne kyberturvallisuuteen liittyvät loppukäyttäjäohjeistukset ajan tasalla?</t>
  </si>
  <si>
    <t>Onko organisaationne loppukäyttäjäohjeistuksien päivittäminen vastuutettu?</t>
  </si>
  <si>
    <t>Onko organisaationne toteuttanut tietoturvapolitiikka dokumenttia?</t>
  </si>
  <si>
    <t>Onko organisaatiossanne ohjeistettu tietoturvalliset kokouskäytänteet?</t>
  </si>
  <si>
    <t>Hyödyntääkö organisaationne tietosuojavastaavaa digiturvallisuuden kehittämisessä?</t>
  </si>
  <si>
    <t>Onko organisaationne henkilöstökoulutukset tietoturvallisuuden osalta budjetoitu ja suunniteltu vuodeksi?</t>
  </si>
  <si>
    <t>Onko organisaatiollanne kyberturvallisuuden kehittämissuunnitelma ainakin vuodeksi?</t>
  </si>
  <si>
    <t>Osallistuuko organisaationne kansalliseen digi- tai kyberturvallisuuden kehittämiseen?</t>
  </si>
  <si>
    <t>Osallistuuko organisaationne alueelliseen digiturvaryhmän toimintaan säännöllisesti?</t>
  </si>
  <si>
    <t>Osallistuuko organisaationne yhteisiin alueellisiin tai kansallisiin harjoituksiin?</t>
  </si>
  <si>
    <t>Hyödynnetäänkö organisaationne digi-/kyber-/tietoturvan osalta vertaistukea alueen muista organisaatioista?</t>
  </si>
  <si>
    <t>Onko organisaatiossanne kyberturvallisuuteen liittyvä johtaminen ja kyberturvallisten teknisten ratkaisujen hoito vastuutettu?</t>
  </si>
  <si>
    <t>Onko organisaationne nykyiset resurssit riittävät kyberturvallisuuden ylläpitoon, johtamiseen ja kehittämiseen?</t>
  </si>
  <si>
    <t>Onko organisaationne uusien työntekijöiden perehdytyksessä huomioitu digiturvallisuus?</t>
  </si>
  <si>
    <t>Onko organisaatiollanne käytössä henkilöstön tietoturvasitoumusta, salassapitovelvollisuuden lisäksi?</t>
  </si>
  <si>
    <t>Osallistuuko organisaationne alueelliseen tilannekuvan kehittämiseen?</t>
  </si>
  <si>
    <t>Onko organisaationne tunnistanut digiturvallisuuteen liittyvät prosessit ja löytyykö niistä kuvaukset?</t>
  </si>
  <si>
    <t>Onko organisaatiollanne tiedossa nykyiset ohjelmisto/laite lisenssi määrät ja vastaako tämän hetkisiä tarpeita?</t>
  </si>
  <si>
    <t>Kykeneekö organisaationne havainnoimaan ja seuraamaan digiturvallisuuteen liittyviä poikkeamia?</t>
  </si>
  <si>
    <t>Onko organisaatiollanne reagointi suunnitelma havaituille digiturvallisuuden poikkeamille?</t>
  </si>
  <si>
    <t>Hyödynnetäänkö organisaationne tilannekuvaa organisaationne päätöksenteossa?</t>
  </si>
  <si>
    <t>Seurataanko organisaatiossanne tietoturvakoulutuksien toteutumista ja suorittamista?</t>
  </si>
  <si>
    <t>Päätaso</t>
  </si>
  <si>
    <t>Otsake</t>
  </si>
  <si>
    <t>Tarkenne</t>
  </si>
  <si>
    <t>Arvo</t>
  </si>
  <si>
    <t>PAINOARVOT</t>
  </si>
  <si>
    <t>Muutettava</t>
  </si>
  <si>
    <t>Alkuperäinen</t>
  </si>
  <si>
    <t>Kyberturvallisuus johtaminen</t>
  </si>
  <si>
    <t>KYLLÄ</t>
  </si>
  <si>
    <t xml:space="preserve">OHJEISTUS: </t>
  </si>
  <si>
    <t>Voit muokata halutessasi organisaation painopisteitä K-sarakkeessa. Alkuperäiset arvot ovat listattu L-sarakkeeseen. Mitä isompi numero sitä enemmän korostuu valmiissa pizzassa. 
Esimerkiksi Jos kyberturvallisuuden johtamisen toimenpiteitä halutaan korostaa nostetaan solujen K3 ja K4 arvoa isommaksi.
Voit halutessasi myös laskea K-sarakkeellä "KYLLÄ" arvot 0:aan, jolloin valmiissa pizzassa näkyy ainoastaan kehityskohteet</t>
  </si>
  <si>
    <t>Kyberturvalliset tekniset ratkaisut</t>
  </si>
  <si>
    <t>Tietojärjestelmät</t>
  </si>
  <si>
    <t>Rekisteri</t>
  </si>
  <si>
    <t>EI</t>
  </si>
  <si>
    <t>Kriittiset tunnistettu</t>
  </si>
  <si>
    <t>EI OSAA SANOA</t>
  </si>
  <si>
    <t>Pääsynhallinta</t>
  </si>
  <si>
    <t>Tilannekuva</t>
  </si>
  <si>
    <t>Pääkäyttäjä</t>
  </si>
  <si>
    <t xml:space="preserve">EI </t>
  </si>
  <si>
    <t>Käyttäjätunnukset</t>
  </si>
  <si>
    <t>Työasemat</t>
  </si>
  <si>
    <t>Laiterekisteri</t>
  </si>
  <si>
    <t>Tietoturvasovellukset</t>
  </si>
  <si>
    <t>Bitlocker</t>
  </si>
  <si>
    <t>USB-käytänteet</t>
  </si>
  <si>
    <t>Lukituskäytänteet</t>
  </si>
  <si>
    <t>Päivitykset</t>
  </si>
  <si>
    <t>Mobiililaitteet</t>
  </si>
  <si>
    <t>Välipizza</t>
  </si>
  <si>
    <t>Etähallinnointi</t>
  </si>
  <si>
    <t>Strateginen taso</t>
  </si>
  <si>
    <t>Taktinentaso</t>
  </si>
  <si>
    <t>Kyllä</t>
  </si>
  <si>
    <t>Ei osaa sanoa</t>
  </si>
  <si>
    <t>Ei</t>
  </si>
  <si>
    <t>Kyberturvallisuuden johtaminen</t>
  </si>
  <si>
    <t>Ylläpito</t>
  </si>
  <si>
    <t>Salasana / PIN</t>
  </si>
  <si>
    <t>Varautuminen</t>
  </si>
  <si>
    <t>Etätyhjennys</t>
  </si>
  <si>
    <t>IT-Hankinnat</t>
  </si>
  <si>
    <t>Tulostimet/Monitoimilaitteet</t>
  </si>
  <si>
    <t>Dokumentointi</t>
  </si>
  <si>
    <t>Hallintatunnukset</t>
  </si>
  <si>
    <t>Jatkuva kehittäminen</t>
  </si>
  <si>
    <t>Yhteistyö</t>
  </si>
  <si>
    <t>Verkkosegmentointi</t>
  </si>
  <si>
    <t>Resurssit</t>
  </si>
  <si>
    <t>Turvatulostus</t>
  </si>
  <si>
    <t>Turvaskannaus</t>
  </si>
  <si>
    <t>Palvelimet</t>
  </si>
  <si>
    <t>Palvelinrekisteri</t>
  </si>
  <si>
    <t>Varmuuskopiointi</t>
  </si>
  <si>
    <t>Lokitus</t>
  </si>
  <si>
    <t>IoT-laitteet</t>
  </si>
  <si>
    <t>Tietoliikenne</t>
  </si>
  <si>
    <t>Tiedonsiirto</t>
  </si>
  <si>
    <t>VPN</t>
  </si>
  <si>
    <t>Vanhentuvat</t>
  </si>
  <si>
    <t>WLAN</t>
  </si>
  <si>
    <t>Kartoitus</t>
  </si>
  <si>
    <t>Identiteetin hallinta</t>
  </si>
  <si>
    <t>Vaatimukset</t>
  </si>
  <si>
    <t>Sähköpostiympäristö</t>
  </si>
  <si>
    <t>Tunnuskäytänteet</t>
  </si>
  <si>
    <t>SaaS</t>
  </si>
  <si>
    <t>Käyttöönotto</t>
  </si>
  <si>
    <t>Keskiarvo</t>
  </si>
  <si>
    <t>Verkkolaiterekisteri</t>
  </si>
  <si>
    <t>Konfigurointien hallinta</t>
  </si>
  <si>
    <t>Valvonta</t>
  </si>
  <si>
    <t>Ulk. Dokumentointi</t>
  </si>
  <si>
    <t>Sis. Dokumentointi</t>
  </si>
  <si>
    <t>Verkkoskannaus</t>
  </si>
  <si>
    <t>Palomuuri</t>
  </si>
  <si>
    <t>Integraatiot</t>
  </si>
  <si>
    <t>Prosessi</t>
  </si>
  <si>
    <t>Salaus</t>
  </si>
  <si>
    <t>Etätyöskentely-ohjeistus</t>
  </si>
  <si>
    <t>MFA</t>
  </si>
  <si>
    <t>Kattavuus</t>
  </si>
  <si>
    <t>Vierailijaverkko</t>
  </si>
  <si>
    <t>Käyttöoikeuspäätökset</t>
  </si>
  <si>
    <t>Ulkopuoliset käyttäjät</t>
  </si>
  <si>
    <t>Roolit</t>
  </si>
  <si>
    <t>Suorakirjautuminen</t>
  </si>
  <si>
    <t>Salasana käytänteet</t>
  </si>
  <si>
    <t>Lisenssit</t>
  </si>
  <si>
    <t>Tietoturvaominaisuudet</t>
  </si>
  <si>
    <t>Kirjautumissivu</t>
  </si>
  <si>
    <t>Turvaposti</t>
  </si>
  <si>
    <t>Tietoturvakartoitus</t>
  </si>
  <si>
    <t>Tietojärjestelmärekisteri</t>
  </si>
  <si>
    <t>Vastuut</t>
  </si>
  <si>
    <t>Kyberturvallisuuskehitysohjelma</t>
  </si>
  <si>
    <t>Työryhmä</t>
  </si>
  <si>
    <t>Vuosikello</t>
  </si>
  <si>
    <t>Palvelutasoseuranta</t>
  </si>
  <si>
    <t>Kybermittari</t>
  </si>
  <si>
    <t>Sopimukset</t>
  </si>
  <si>
    <t>Varmenteet</t>
  </si>
  <si>
    <t>Kyberturvatentti</t>
  </si>
  <si>
    <t>Viestintä</t>
  </si>
  <si>
    <t>Valmiussuunnitelma</t>
  </si>
  <si>
    <t>Kriisiviestintä</t>
  </si>
  <si>
    <t>Riskirekisteri</t>
  </si>
  <si>
    <t>Uhkakuvat</t>
  </si>
  <si>
    <t>Jatkuvuusuunnitelma</t>
  </si>
  <si>
    <t>Toipumissuunnitelma</t>
  </si>
  <si>
    <t>Varajärjestelyt</t>
  </si>
  <si>
    <t>Toimitusketjut</t>
  </si>
  <si>
    <t>Muutoksen hallinta</t>
  </si>
  <si>
    <t>Harjoittelu</t>
  </si>
  <si>
    <t>Henkilöstö</t>
  </si>
  <si>
    <t>Hankintojen tietoturvaliite</t>
  </si>
  <si>
    <t>Vaikutuksenarviointi</t>
  </si>
  <si>
    <t>Tiedonhallintamalli</t>
  </si>
  <si>
    <t>Ohjeistukset</t>
  </si>
  <si>
    <t>Vastuutus</t>
  </si>
  <si>
    <t>Tietoturvapolitiikka</t>
  </si>
  <si>
    <t>Kokouskäytänteet</t>
  </si>
  <si>
    <t>Arkkitehtuuri</t>
  </si>
  <si>
    <t>Tietosuoja</t>
  </si>
  <si>
    <t>Henkilöstökoulutus</t>
  </si>
  <si>
    <t>Kehittämissuunnitelma</t>
  </si>
  <si>
    <t>Poikkeamat</t>
  </si>
  <si>
    <t>Sitoutuminen</t>
  </si>
  <si>
    <t>Kansallinen yhteistyö</t>
  </si>
  <si>
    <t>Digiturvaryhmä</t>
  </si>
  <si>
    <t>Yhteiset harjoitukset</t>
  </si>
  <si>
    <t>Verkostoituminen</t>
  </si>
  <si>
    <t>Vastuutettu</t>
  </si>
  <si>
    <t>Riittävyys</t>
  </si>
  <si>
    <t>Perehdytys</t>
  </si>
  <si>
    <t>Tietoturvasitoumus</t>
  </si>
  <si>
    <t>Suunnitelma</t>
  </si>
  <si>
    <t>Tiekartta</t>
  </si>
  <si>
    <t>Kehittäminen</t>
  </si>
  <si>
    <t>Prosessit</t>
  </si>
  <si>
    <t>Koostaminen</t>
  </si>
  <si>
    <t>Raportointi</t>
  </si>
  <si>
    <t>Havainnointi</t>
  </si>
  <si>
    <t>Reagointi</t>
  </si>
  <si>
    <t>Päätöksenteko</t>
  </si>
  <si>
    <t>Käyttäjien osaaminen</t>
  </si>
  <si>
    <t>Miksi?</t>
  </si>
  <si>
    <t>Miten?</t>
  </si>
  <si>
    <t>Vaikutus</t>
  </si>
  <si>
    <t>Ohjeistus</t>
  </si>
  <si>
    <t>Kriittisyys</t>
  </si>
  <si>
    <t>Selite</t>
  </si>
  <si>
    <t xml:space="preserve">Käsittää strategian ja ylätason politiikan. Ylimmän johdon tuki ja hyväksyntä, joka mahdollistaa organisaation taktisen- sekä operatiivisen tason toimenpiteet. </t>
  </si>
  <si>
    <t>Ilman ylätason politiikkaa kyberturvallisuuden toimet ovat käytännössä vain puuhastelua. Tilannekuva ja tulevaisuuden toimenpiteet kyberturvallisuudessa on mahdollista suunnitella.</t>
  </si>
  <si>
    <t>Kaikki lähtee liikkeelle sitoutuneesta johtoryhmästä. Kyberturvallisuuden tilannekuvan esittäminen johtoryhmälle. Tarvittavien koulutuksen järjestäminen ja mahdollistaminen.</t>
  </si>
  <si>
    <t>Suunnitelmallinen kehittäminen turvallisempaan toimintaympäristöön, jossa toimenpiteet ovat perusteltuja.</t>
  </si>
  <si>
    <t>Tietoturvapolitiikka, Kyberturvallisuusstrategia, Käyttövaltuushallinnan periaatteet</t>
  </si>
  <si>
    <t>Normaali</t>
  </si>
  <si>
    <t>Kriittinen
Tärkeä
Normaali
Vähäinen</t>
  </si>
  <si>
    <t>Viitataan suunniteltuihin ja tarkoituksen mukaisiin teknologisiin järjestelmiin, työkaluihin ja toimenpiteisiin, jolla parannetaan teknisesti kyberturvallisuuden toteutumista.</t>
  </si>
  <si>
    <t xml:space="preserve">Uhka pinta-alan pienentäminen loppukäyttäjien osalta. Tärkeää huomioida, että strategisella tasolla, koska päätöksentekoon tulee huomioida käytössä olevat resurssit ja käynnistää mahdollisesti projektit käyttöönotoille. </t>
  </si>
  <si>
    <t>Hyödynnetään kyberturvallisuuden johtamisesta saatuja työkaluja strategiaa ja politiikkaa. Sovelletaan näistä saatuja linjauksia systemaattisesti eri organisaation osa-alueisiin peilaten niitä tilannekuvan huomioihin.</t>
  </si>
  <si>
    <t>Uhka pinta-alan pienentäminen teknisillä ominaisuuksilla, jotta loppukäyttäjän työskentely on sujuvaa ja mahdollisimman turvallista.</t>
  </si>
  <si>
    <t xml:space="preserve">Kyberpizza </t>
  </si>
  <si>
    <t>Vähäinen</t>
  </si>
  <si>
    <t>Kokonaisvaltainen ja ajantasainen arviointi sekä ymmärtäminen toimintaympäristöön kohdistuvasta kyberuhkien, haavoittuvuuksien ja riskien tilanteesta.</t>
  </si>
  <si>
    <t>Auttaa organisaatiota hahmottamaan ja tekemään harkittuja päätöksiä kyberturvallisuusstrategian kehittämiseksi. Tilannekuvaa voidaan hyödyntää niin kyberturvallisuuden johtamisen kuin teknisten ratkaisuiden osalta.</t>
  </si>
  <si>
    <t>Kehittämällä havainnointia ja reagointia pystytään löytämään organisaation kannalta tarvittavat mittarit, jotka mahdollistavat päätöksenteon kyberturvallisuuden kehittämiseen.</t>
  </si>
  <si>
    <t>Mahdollistetaan oikean aikainen päätöksenteko. Johtaminen mahdollistuu tilannekuvaan perustuen.</t>
  </si>
  <si>
    <t>Tilannekuva, DigiTyy-hankkeen todistus</t>
  </si>
  <si>
    <t>Kriittinen</t>
  </si>
  <si>
    <t>Taktinen taso</t>
  </si>
  <si>
    <t>Organisaation suunnitelmat säännölliset ylläpito toimet, jolla digiturvallisuuden toimenpiteitä valvotaan.</t>
  </si>
  <si>
    <t>Jotta digiturvallisuus voi toteutua täytyy organisaatiolla olla suunnitelma toimenpiteistä, ettei toimintaympäristö vanhene.</t>
  </si>
  <si>
    <t>Säännöllisten digiturvallisuuden toimien kuvaamista vuosikelloon, jossa kerrottu toimenpiteet, aikataulut ja vastuut toteutumista.</t>
  </si>
  <si>
    <t>Organisaation digiturvallisuuden pitäminen ajan tasalla.</t>
  </si>
  <si>
    <t>Organisaation valmius-, varautumis-, jatkuvuus- ja palautumissuunnitelmat. Varautuminen on tärkeää toteuttaa kriittisyysarviointi edellä. Miten varmistamme organisaation toiminnan uhkakuvien kannalta poikkeusolosuhteissa.</t>
  </si>
  <si>
    <t>Varautuminen mahdollistaa organisaation digiturvallisuuteen liittyvän valmiuden-, jatkuvuuden- ja tarvittaessa palautumisen suunnittelun.</t>
  </si>
  <si>
    <t>Käydään läpi mihin tilainteisiin varaudutaan. Tehdään kriittisyys luokittelu ja lähdetään liikkeelle toiminnan varmistaminen kriittisten palveluiden osalta näihin poikkeustilanteisiin.</t>
  </si>
  <si>
    <t>Organisaatio tunnistaa digiturvallisuuden uhkakuvat ja tarvittavat toimenpiteet, joka mahdollistaa toiminnan ylläpitämisen ja tarvittavan palautumisen normaaliin toimintaan.</t>
  </si>
  <si>
    <t>Havainnointi- ja reagointi prosessien kehittämisen pohja, Prosessi digiturvallisuuden poikkeama, Prosessi - Kalastelu toimintaohje, Prosessi laajamittainen häiriö, Prosessi palvelunestohyökkäys,</t>
  </si>
  <si>
    <t>IT-hankinta</t>
  </si>
  <si>
    <t>Läpikäydyissä organisaatioissa nousi esille, että suuri osa hankinnoista menee tietohallinnon/ICT:n ohi ilman lopullista vaikutuksen arviointia toimintaan. Hankintojen on tärkeä noudattaa organisaation määrittämää toimintamallia.</t>
  </si>
  <si>
    <t>Hankintamenettelyn tavoitteena on ehkäistä suunnittelemattomia, hallitsemattomia sekä ennakoivasti huomioida hankintoihin liittyvien tietoteknisen käyttöympäristön muutoksista toimintamalleihin ja liitännäisiin. </t>
  </si>
  <si>
    <t>Suunnitelmallinen prosessi, jossa huomioidaan kyberturvallisuuteen vaikuttavat asiat järjestelmällisesti vastuussa olevien työntekijöiden toimesta. Lähtötasolla tietohallinnon ja ICT-työntekijöiden mukaan ottaminen hankintaprosessiin jo lähtövaiheessa.</t>
  </si>
  <si>
    <t xml:space="preserve">Hankintamenettelyllä myös huolehditaan siitä, että Tietohallinto ja muut tarvittavat kohderyhmät ovat tietoisia ICT ympäristön muutoksista.  Hallitsemattomien hankintakulujen vähentäminen ja muiden hankintaan liittyvien talousriskien minimointi.  </t>
  </si>
  <si>
    <t>Prosessi - Hankinta, Tietoturvallisuus hankinnoissa kansio</t>
  </si>
  <si>
    <t xml:space="preserve">Hankkeessa tehty työ vahvasti painottui julkiselle sektorille. Kuntia ohjaa tiedonhallintalaki, joka vaatii organisaatioita dokumentoimaan. Dokumentointia ei kuitenkaan kannata tehdä pakosta, vaan löytää siitä hyötyjä. </t>
  </si>
  <si>
    <t>Organisaation toimintaympäristön dokumentoinnista on hyötyä niin henkilöriskien pienentämisessä, varautumisessa, jatkuvuuden varmistamisessa sekä digiturvallisuuden poikkeamisen palautumisessa.</t>
  </si>
  <si>
    <t>Varataan resurssit. Tarkastellaan missä tilanteessa tällä hetkellä mennään ja mitä tulisi laittaa kuntoon, niin lain ja määrityksien puolesta sekä oman hyöty näkökulman löytämisessä.</t>
  </si>
  <si>
    <t>Mahdollistaa toimintaympäristön tuntemisen, suunnitellun kehittämisen sekä palautumisen.</t>
  </si>
  <si>
    <t>Tiedonhallintalain voimaantulo suhteessa hankkeeseen, tietoturvapolitiikka</t>
  </si>
  <si>
    <t>Kehittäminen tarkoittaa työtä, jolla pyritään organisaation toimintaympäristöä parantamaan sekä vahvistamaan jatkuvasti muuttuvassa uhkaympäristössä. Ylläpidon lisäksi on tärkeä katsoa tulevaisuuteen ja mitä mahdollisuuksia sekä haasteita se tuo tullessaan.</t>
  </si>
  <si>
    <t xml:space="preserve">Muuttuva uhka pinta-ala luo uusia riskejä ja organisaation tulee suunnata oman toimintaympäristön kannalta panokset toimintoihin, jotka taklaavat kriittisimpiä riskejä. Myös laki, säädökset ja määräykset ohjaavat kehittämään toimintaa. </t>
  </si>
  <si>
    <t>Varataan resursseja suunnitelmaan tulevaisuutta ja tekemään suunnitelmaa, johon organisaation kannalta pystytään sitoutumaan. Tilannekuvan ylläpitäminen tukee tätä työtä.</t>
  </si>
  <si>
    <t xml:space="preserve">Uhka pinta-alan tunnistaminen omassa toimintaympäristössä. </t>
  </si>
  <si>
    <t>Kyberpizza, vuosikello</t>
  </si>
  <si>
    <t>Organisaation on hyvä tunnistaa, ettei ole yksin haasteiden kanssa. Kaikkien organisaatioiden tulee tehdä samoja toimenpiteitä. Yhteistyötä kannattaa ajatella sekä kansallisella ja alueellisella tasolla.</t>
  </si>
  <si>
    <t>Yhteistyön ja verkostoitumisen avulla organisaatio saa käyttöönsä laaja-alaisen asiantuntemuksen. Yhteistyöllä saadaan organisaation toimintaan sopivia hyviä käytänteitä.</t>
  </si>
  <si>
    <t>Hyödynnetään digiturvallisuuteen tehtyjä selvityksiä, jotka ovat sovellettavissa oman organisaation toimintaympäristön tilanteeseen.</t>
  </si>
  <si>
    <t xml:space="preserve">Parhaiden käytäntöjen jakaminen sekä resurssien tehokkaampi käyttö mahdollistuu, </t>
  </si>
  <si>
    <t>Kyberpizza, ISAC- ja Vahtiryhmien ohjeistukset</t>
  </si>
  <si>
    <t xml:space="preserve">Organisaation tulee ottaa kyberturvallisuuden johtamisen kannalta huomioon budjetoinnissa, asiantuntijuus omassa toimintaympäristössä, teknisien ratkaisuiden sekä tiedonhallinnan mahdollistavat resurssit, mutta tärkeänä osana on myös hyödyntää tarvittaessa ulkoisia resursseja tukemaan toimintaa. </t>
  </si>
  <si>
    <t>Digiturvallisuuden suunniteltu johtaminen mahdollistuu, kun organisaatiolla on tunnistettu nämä resurssit.</t>
  </si>
  <si>
    <t>Vastuiden määrittäminen organisaation henkilöstölle tietoturvapolitiikan ja tehtäväkuvien avulla. Varmistetaan suunnittelun jälkeen resurssien riittävyys. Huolehditaan uusien ja nykyisien henkilöiden sitoutuminen tietoturvalliseen toimintaan.</t>
  </si>
  <si>
    <t xml:space="preserve">Mahdollistaa digiturvallisuuden ylläpidon, kehittämisen sekä </t>
  </si>
  <si>
    <t>Tietojärjestelmiä on organisaatioissa otettu käyttöön aikojen saatossa vaihtelevin perustein. Vaatii säännöllistä katselmointia organisaation uhkapinta-alan kannalta sekä toimintaympäristön virheettömän toiminnan kannalta. Tietojärjestelmien elinkaari ja haavoittuvuustieto on tärkeää tunnistaa.</t>
  </si>
  <si>
    <t>Tietojärjestelmät sisältävät organisaation tietojen kannalta arkaluontoista tietoa, joka ei saa joutua vääriin käsiin. Tunnistamalla organisaation käyttämät tietojärjestelmät ja niiden kriittisyydet on mahdollista suunnitella toimenpiteitä poikkeamiin sekä häiriötilanteisiin.</t>
  </si>
  <si>
    <t>Listataan organisaation käytössä olevat järjestelmät. Rikastetaan tietojärjestelmien tietoa tiedonhallintamalli työn avulla. Tunnistetaan toiminnan kannalta kriittiset järjestelmät ja mietitään vastuut RACI-mallin avulla.</t>
  </si>
  <si>
    <t xml:space="preserve">Uhka pinta-alan pieneminen. Mahdollistaa organisaation valmius- ja varautumisen suunnittelun. Toimintaympäristön virheetön toiminta. </t>
  </si>
  <si>
    <t xml:space="preserve">Organisaatiossa on käytössä niin kiinteitä kuin liikuteltavia työasemia. Työasemat on tärkeää kartoittaa, jotta pystytään ylläpitämään ja suunnittelemaan tietoturvallisuutta. Työasemiin pystytään tekemään teknisiä määrityksiä, jotta työntekijöillä on mahdollisimman turvallinen ympäristö toimia. </t>
  </si>
  <si>
    <t xml:space="preserve">Työasemien suojaamisella varmistetaan suojautumiseen ulkoisilta uhilta. Tietoturvalliset toimenpiteet auttavat tietojen luottamuksellisuuden säilyttämiseen. </t>
  </si>
  <si>
    <t>Listataan organisaation käytössä olevat työasemat. Varmistetaan käytössä olevat riittävät tietoturvasovellukset, jotka seuraavat laitteen turvallista käyttöä. Mietitään tarvittavat turvallisuusmääritykset, jotka asetetaan työasemille käyttäjien turvaamiseksi.</t>
  </si>
  <si>
    <t xml:space="preserve">Uhka pinta-alan pieneminen. </t>
  </si>
  <si>
    <t>Mobiililaitteita on käytössä laajasti organisaatiossa. Mobiililaitteiden monimuotoisuus käyttöjärjestelmien osalta tekee elinkaari ajattelusta, tietoturvan toteutumisesta ja uhkapinta-alasta huomattavasti monimuotoisempaa, kuin työasemien osalta.</t>
  </si>
  <si>
    <t>Organisaation tulee tunnistaa käytössä olevat laitteet, jotta esimerkiksi haavoittuvuudet on mahdollista tunnistaa.  Myös laitteiden ylläpito ja päivittäminen mahdollistuu.</t>
  </si>
  <si>
    <t>Listataan organisaation käytössä olevat mobiililaitteet. Varmistetaan käytössä olevat riittävät tietoturvasovellukset, jotka seuraavat laitteen turvallista käyttöä. Mietitään tarvittavat turvallisuusmääritykset, jotka asetetaan laitteille käyttäjien turvaamiseksi.</t>
  </si>
  <si>
    <t>Tulostin-/Monitoimilaitteet</t>
  </si>
  <si>
    <t>Tulostimien ja monitoimilaitteiden käyttö vaihtelee organisaatioissa paikallisista tulostimista verkkotulostimiin. Verkkolaitteiden hallinnointi on helpompaa, mutta avaa uhkapinta-alan hallinnointiin myös muualta. Laitteiston monimuotoisuus aiheuttaa enemmän haastetta tunnistaa laitteisiin kohdistuvaa haavoittuvuus tietoa.</t>
  </si>
  <si>
    <t>Listataan organisaation käytössä olevat tulostin-/monitoimilaitteet. Verkkoon kytketyt laitteet eriytetään omaan osioonsa. Mietitään tarvittavat turvallisuusmääritykset, jotta arkaluontoinen tieto ei voi joutua ulkopuoliselle taholle.</t>
  </si>
  <si>
    <t xml:space="preserve">Organisaatioiden käytössä on palvelimia, jotka sisältävät tietojärjestelmiä. Tiedonsiirtoa tapahtuu myös palvelimien kautta. Palvelimien pääsyn rajaaminen on tärkeää ja usean suojaustason määrittäminen esimerkiksi verkkosegmentoinnin osalta. </t>
  </si>
  <si>
    <t xml:space="preserve">Palvelimien suojaamisella varmistetaan suojautumiseen ulkoisilta uhilta. Tietoturvalliset toimenpiteet auttavat tietojen luottamuksellisuuden säilyttämiseen ja organisaation toimintaympäristön virheettömään toimintaan. </t>
  </si>
  <si>
    <t>Listataan organisaation käytössä olevat palvelimet. Palvelimien sisältö on syytä tarkistaa ja varmistaa mitkä tietojärjestelmät toimivat näillä. Tiedonhallintamallissa huomioidaan palvelimien suhde tietojärjestelmiin ja tiedonsiirtoon. Tunnistetaan toiminnan kannalta kriittiset palvelimet.</t>
  </si>
  <si>
    <t>IoT-laitteilla tässä tapauksessa tarkoitetaan esimerkiksi kameravalvonta-, kiinteistöhuoltoon käytettäviä laitteita, jotka ovat verkossa. Hankkeessa on tunnistettu, että IoT-laitteet ohittavat hankintaprosessin ja dokumentointia ei välttämättä löydy näiden osalta.</t>
  </si>
  <si>
    <t>Organisaation verkossa toimivat laitteet, joita ei ole tunnistettu aiheuttavat uhkapinta-alaa, johon ei pystytä varautumaan. Myös vaikutus organisaation toimintaan on tärkeä tunnistaa.</t>
  </si>
  <si>
    <t>Listataan organisaation käytössä olevat IoT-laitteet. Laitteet viedään omaan osioonsa verkossa. Mietitään tarvittavat turvallisuus määritykset uusien sekä nykyisien laitteiden osalta. Tehdään vaikutuksen arviointi laitekohtaisesti.</t>
  </si>
  <si>
    <t>IoT-laitteet, IoT-ohjeistus</t>
  </si>
  <si>
    <t xml:space="preserve">Tietoliikenne on organisaation peruspilari, joka mahdollistaa toimintaympäristön virheettömän toiminnan. Tietoliikenne on syytä huomioida organisaaation valmiuden-, varautumisen-, jatkuvuuden- ja palautumisen suunnittelussa.   </t>
  </si>
  <si>
    <t xml:space="preserve">Tietoliikenteen suunnittelussa on erittäin tärkeää ottaa huomioon muutoksen hallinta, koska nopeasti tehtävät muutokset johtavat hyökkäyspinta-alan muuttumiseen. </t>
  </si>
  <si>
    <t>Listataan organisaation sisäiset ja ulkoiset yhteydet. Tunnistetaan sisäverkon laitteet. Käydään säännöllisesti läpi palomuurin määrityksiä.</t>
  </si>
  <si>
    <t>Tietojärjestelmien ja palvelinten välillä tapahtuu tiedonsiirtoa monessa muodossa. Yleensä nämä ovat integraatioiden mahdollistamaa järjestelmien välistä yhteistyötä. Varsinkin palvelimella ajastettuna pyörivät tiedonsiirrot ovat yleensä kuvaamatta.</t>
  </si>
  <si>
    <t>Virhetilanteissa, muutoksenhallinnassa ja digiturvallisuuden poikkeamissa aiheutuu selvitystyötä, jota pystytään vähentämään hyvällä dokumentoinnilla. Tunnistamaton tiedonsiirto aiheuttaa suuren riskin.</t>
  </si>
  <si>
    <t>Tuotetaan listaus järjestelmien välisistä integraatioista tiedonhallintamalliin. Käydään läpi tiedonsiirto kohtaisesti prosessi mitä tapahtuu, miten tapahtuu ja loppu tulema.</t>
  </si>
  <si>
    <t>Organisaation hyvä miettiä pääsynhallintaa etäyhteyksien kautta. Käyttäjätasoja on syytä huomioida laajuus näkökulmasta. Tietoturvatoiminteita voidaan lisätä mitä kriittisempään kohteeseen ulkoverkosta päästään käsiksi.</t>
  </si>
  <si>
    <t>Hyökkäyspinta-ala laajenee huomattavasti, koska VPN-yhteyksiin käytettävät työkalut ja asetukset ovat monesti julkisilla sivuilla, joita voi ulkopuolinen taho hyödyntää.</t>
  </si>
  <si>
    <t>Tunnistetaan käyttäjät, jotka tarvitsevat etäyhteyttä. Tunnistetaan kohteet, joihin käyttäjillä tulee olla pääsy. Hyvänä käytänteenä on koettu VPN-portaalin avaaminen, johon mahdollistetaan tietyt sisäverkon toiminnat, eikä suora pääsy etäyhteydellä kaikkeen sisäverkon toimintaan.</t>
  </si>
  <si>
    <t xml:space="preserve">Verkkosegmentointi langattomien verkkojen osalta ja laitteiden pääsyä näihin verkkoihin. Onko langattomiin pääsyä rajattu riittävästi? Pystytäänkö verkoista tunnistamaan sinne kuulumattomat laitteet ja valvotaanko verkkojen käyttöä riittävästi. </t>
  </si>
  <si>
    <t xml:space="preserve">Hyökkäyspinta-ala laajenee huomattavasti läpi käymättämällä pääsynhallinnalla langattomiin verkkoihin. </t>
  </si>
  <si>
    <t>Tunnistetaan laitteiden käyttötarkoitus langattomien verkkojen osalta. Verkkosegmentti kohtaisesti läpikäydään millainen valvonta on syytä järjestää. Hyväksytetäänkö laitteet tunnisteen avulla jo käyttöönotossa. Vierailijaverkon turvallisuusmäärityksien kiristäminen.</t>
  </si>
  <si>
    <t>Identiteetinhallinta</t>
  </si>
  <si>
    <t>Tunnistetaan organisaation toimintaympäristössä toimivat käyttäjät. Organisaation kannalta on mietitty käyttäjätasoiset oikeudet ja käyttöoikeuksien saamiseksi on toimintamallit.</t>
  </si>
  <si>
    <t>Järjestäytynyt identiteetinhallinta vähentää mahdollisuutta väärinkäytöksiin. Organisaation ulkopuoliset käyttäjät tunnistetaan. Järjestelmissä roikkuvat tunnukset eivät aiheuta ylimääräistä uhka pinta-alaa toimintaympäristöön.</t>
  </si>
  <si>
    <t>Käyttövaltuushallinnan periaatteet kirjoitetaan auki hyödyntäen hankkeen pohjaa. Läpikäydään tarvittavat asiat organisaation eri toimintojen kanssa.</t>
  </si>
  <si>
    <t xml:space="preserve">Prosessien tehostaminen ja automatisointi mahdollistuu osa-alueen läpikäynnillä. Uhka pinta-alan pieneminen. </t>
  </si>
  <si>
    <t>Käyttövaltuushallinnan periaatteet, Identiteetinhallinnan pilotoinnin vaatimukset ja määrittelyt</t>
  </si>
  <si>
    <t xml:space="preserve">Sähköpostiympäristön tietoturvalliset ominaisuudet ovat tärkeitä asioita määrittää huolellisesti.  Muistettava kuitenkin käyttäjäkoulutuksien tärkeys, vaikka teknisesti saataisiin estettyä haittaliikennettä, tulee se kehittymään jatkuvasti. </t>
  </si>
  <si>
    <t>91 % kyberhyökkäyksistä lähtee liikkeelle sähköpostin kautta.</t>
  </si>
  <si>
    <t>Sähköpostiympäristön nykytilanne kartoitetaan, tehdään tarvittavat suunnitelmat teknisten toimenpiteiden käyttöönottamiseksi. Suunnitellaan myös käyttäjäkoulutukset ja mahdolliset harjoitteet.</t>
  </si>
  <si>
    <t>M365-sähköpostiympäristön hyvät käytänteet, Google-ympäristön hyvät käytänteet, FISU23-pilotti</t>
  </si>
  <si>
    <t>Organisaatiot hyödyntävät yhä useammin SaaS-palveluita omassa toiminnassaan. SaaS-ympäristöt mahdollistavat kustannus tehokkuutta ja helpottavat ylläpitoa sekä päivityksiä. Haasteena SaaS-ympäristöissä on koettu vastuiden tunnistaminen vika-, häiriö- ja poikkeamatilanteissa. Organisaatiolla on oikeus vaatia ympäristön tietoturvallinen toiminta.</t>
  </si>
  <si>
    <t>SaaS-ympäristöt jäävät usein huomioimatta tietoturvallisesta ajattelutavalta, koska oletetaan toimittajien huolehtivan tietoturvaominaisuuksien käyttöönotosta. Yleensä ominaisuudet ovat mahdollisia ottaa käyttöön, mutta vaatii myös organisaatiolta panostusta ohjeistuksien ja toimenpiteiden osalta.</t>
  </si>
  <si>
    <t>Lähtökohtana on tunnistaa käytössä olevat SaaS-ympäristöt ja tuoda ne tietojärjestelmärekisteriin. Vastuiden tunnistaminen SaaS-ympäristöistä RACI-mallin avulla on koettu hyväksi tavaksi. Suunniteltu ylläpito, kehittäminen sekä vikatilanteissa toimiminen.</t>
  </si>
  <si>
    <t xml:space="preserve">Toimintaympäristön tuntemus paranee. Uhka pinta-alan pieneminen. </t>
  </si>
  <si>
    <t>Ylätason suunnitelma kyberturvallisuuden kehittämisestä organisaation toimintaympäristöön, joka pitää sisällään toimenpiteet, vastuun ja aikataulutuksen.</t>
  </si>
  <si>
    <t>Resurssien varaaminen hyvissä ajoin tehtävälle suunnitelmalle, joka varmistaa, että yhtäaikaisia muutoksia ei ole menossa.</t>
  </si>
  <si>
    <t>Digiturvallisuuden vuosikelloon sidotaan kehitysresursseja normaalien säännöllisten tarkistuksien ja läpikäyntien lisäksi. Seuranan ja toimenpiteiden vastuuttaminen. Seuranta toteutetaan esimerkiksi digiturvaryhmän avulla.</t>
  </si>
  <si>
    <t>Jatkuva suunnitelmallinen kehittämistoiminta, joka perustuu organisaation tarpeisiin. Johtoryhmän sitouttaminen kehitystyöhön.</t>
  </si>
  <si>
    <t>Alueellinen ja kansallinen tilannekuvan muodostaminen mahdollistaa yhteisen kehittämisen sekä hyvien käytänteiden hyödyntämisen. Kyberturvallisuuskeskuksen kybersää on tilannekuvan muodostamista.</t>
  </si>
  <si>
    <t>Organisaatio pystyy saamaan apua oman tilannekuvan kehittämiseen ja peilaamaan omaa ympäristön nykytilaa.</t>
  </si>
  <si>
    <t>Alueelliseen ja kansallisiin kyberturvallisuuden keskusteluihin osallistuminen. Esimerkkeinä ISAC- ja Vahti-toiminta. Tiedotetaan organisaation poikkeuksista myös kyberturvallisuuskeskusta.</t>
  </si>
  <si>
    <t>Löydetään keskeisimpiä kehityskohteita kyberturvallisuuden kehittämiseen. Tunnistetaan myös uhkakuvia niin kansallisesta kuin alueellisesta näkökulmasta.</t>
  </si>
  <si>
    <t>Organisaation toimintaympäristöön kohdistuu jatkuvasti erilaisia digiturvallisuuden poikkeamia. Tilannekuvan ylläpito kuvaa havainnointia organisaation digiturvallisuuden poikkeamiin, kykyä analysoida havaintoja sekä reagoida tapahtumiin niin päätöksenteon kuin toimenpiteiden osalta.</t>
  </si>
  <si>
    <t>Digiturvallisuuden poikkeamista voi tulla pahimmillaan organisaation toiminnan seisauttava tai estävä tapahtuma. Tärkeää miettiä organisaatioon toimintaan sopiva ja proaktiivinen toimintamalli, joka mahdollistaa nopean päätöksenteon tarvittaessa.</t>
  </si>
  <si>
    <t>Dokumentoidaan prosessi havainnosta analysoinnin kautta päätöksentekoon, joka mahdollisesti tarvittavat toimenpiteet aina palautumiseen saakka. Prosessin ei tarvitse olla välttämättä kuva, vaan esimerkiksi ranskalaisin viivoin koostettu ketju tehtävästä ja vastuussa olevasta tahosta.</t>
  </si>
  <si>
    <t>Mahdollistetaan havainnointi, reagointi, päätöksenteko, varautuminen sekä palautuminen. Mahdollistetaan toimintaympäristön virheetön toiminta. Varautumisen tarkempi kuvaus mahdollistuu, kun pystymme määrittämään, kuinka nopeasti palautuminen on mahdollista organisaation nykytoiminnassa.</t>
  </si>
  <si>
    <t>MIM-pohja, MIM-pohjan käyttöohje, Havainnointi- ja reagointi prosessien kehittämisen pohja, Prosessi digiturvallisuuden poikkeama, Prosessi - Kalastelu toimintaohje, Prosessi laajamittainen häiriö, Prosessi palvelunestohyökkäys, Taso1 SOC pilotointi</t>
  </si>
  <si>
    <t>Operatiivinen taso</t>
  </si>
  <si>
    <t xml:space="preserve">Kokonaisvaltainen suunnitelma ja lähestymistapa, jonka tarkoituksena on ylläpitää ja kehittää organisaation kyberturvallisuutta. </t>
  </si>
  <si>
    <t>Mahdollistaa operatiiviset toimenpiteet ja aikataulutuksen kyberturvallisuuden kehittämiselle organisaatiossa</t>
  </si>
  <si>
    <t>Henkilöiden varaaminen ja vastuuttaminen kehitysohjelman etenemiseen suunnitellusti ja on linjassa kyberturvallisuusstrategiaan, sekä politiikkaan.</t>
  </si>
  <si>
    <t>Mahdollistaa systemaattisen kehittämisen, joka ottaa huomioon organisaation toimintaympäristöön kohdistuvat uhkakuvat.</t>
  </si>
  <si>
    <t>Vuosikello, Kyberpizza</t>
  </si>
  <si>
    <t>Mahdollisesti siirto taktiselle tasolle?</t>
  </si>
  <si>
    <r>
      <t>Työryhmä /</t>
    </r>
    <r>
      <rPr>
        <sz val="11"/>
        <color rgb="FF00B050"/>
        <rFont val="Calibri"/>
        <family val="2"/>
        <scheme val="minor"/>
      </rPr>
      <t xml:space="preserve"> vastuutus / vastuullinen</t>
    </r>
  </si>
  <si>
    <r>
      <t xml:space="preserve">Organisaation läpileikkaava </t>
    </r>
    <r>
      <rPr>
        <sz val="11"/>
        <color rgb="FF00B050"/>
        <rFont val="Calibri"/>
        <family val="2"/>
        <scheme val="minor"/>
      </rPr>
      <t>ryhmä / vastuullinen tekijä</t>
    </r>
    <r>
      <rPr>
        <sz val="11"/>
        <color theme="1"/>
        <rFont val="Calibri"/>
        <family val="2"/>
        <scheme val="minor"/>
      </rPr>
      <t>, joka seuraa digiturvallisuuteen liittyvää kehittämistyötä.</t>
    </r>
  </si>
  <si>
    <t xml:space="preserve">Monipuolinen ryhmä mahdollistaa vaikutuksenarvioinnin ja tunnistaa mahdolliset haasteet eri toimenpiteisiin. Saadaan myös syötettä sekä havaintoja, kuinka tulevat tehtävät vaikuttavat eri toiminnoissa. </t>
  </si>
  <si>
    <t>Vetäjän vastuuttaminen säännöllisiin kokoontumisiin. Käydään läpi organisaation digiturvallisuuden tiekarttaa ja siihen liittyviä tehtäviä.</t>
  </si>
  <si>
    <t>Laaja näkyvyys ja tiedonvälitys kanava eri organisaation toimintoihin. Madaltaa kynnystä keskustella digiturvallisuudesta. Saadaan kehittämiselle myös säännöllinen seuranta.</t>
  </si>
  <si>
    <t>On suunniteltu organisaation kyberturvallisuusstrategian, toimenpiteiden ja viestinnän aikataulutustyökalu, jossa on määritelty tekijät.</t>
  </si>
  <si>
    <t>Kyberturvallisuuden ylläpitämiseen ja kehittämiseen tarvitaan esimerkiksi säännöllisiä tarkistuksia eri osa-alueilla. Muistin varassa toimiminen ei johda pitkälle. Säännöllinen ja suunniteltu viestintä tukee henkilöstöä.</t>
  </si>
  <si>
    <t xml:space="preserve">Valitaan työkalu, johon voidaan kirjata nämä tapahtumat ja määrittää tehtävät oikeille henkilöille.  </t>
  </si>
  <si>
    <t>Suunnitelmallinen toiminta, jossa pystytään priorisoimaan oikean suuntainen tekeminen. Resurssien varaaminen tärkeisiin tehtäviin.</t>
  </si>
  <si>
    <t>Vuosikello, kyberpizza</t>
  </si>
  <si>
    <t>Järjestelmällinen ja jatkuva seuranta organisaation kyberturvallisuuden kannalta kriittisten palveluiden ja järjestelmien seurantaan.</t>
  </si>
  <si>
    <t>Selvityksien mukaan organisaatiot ovat eivät välttämättä ole tietoisia esimerkiksi sopimuksien toteutumisesta, ellei toimittajalta ole pyydetty erillistä seurantaa. Esimerkiksi sopimuksien SLA-toteutuminen mahdollistuu seurannan avulla.</t>
  </si>
  <si>
    <t xml:space="preserve">Sopimuksien kanssa, joissa SLA-pykälä varmistetaan joko organisaation sisäinen seuranta tai pyydetään toimittajaa/palveluntarjoajaa </t>
  </si>
  <si>
    <t>Varautuminen ja riskienhallinta mahdollistuu. Pystytään huomioimaan millaisiin tapahtumiin ja kuinka pitkiin katkoksiin meidän tulee varautua.</t>
  </si>
  <si>
    <t xml:space="preserve">Kyberturvallisuus keskuksen toteuttama mittari, joka pohjautuu NIST ja C2M2:n malleihin ja parhaisiin käytäntöihin. </t>
  </si>
  <si>
    <t>Kyberpizza-työkalu tuo hyvän lähtötason organisaatiolle kehittää toimintaa. Kun työkalua on käytetty ja termistö alkaa tulla tutuksi on seuraava taso hyvä peilata tarkemmin standardeihin ja malleihin pohjautuvaan arviointiin.</t>
  </si>
  <si>
    <t>Kybermittari-työkalun täyttämiseen on hyvä varata n. 10 h kokouskäytänteitä. Mukana täytössä on hyvä olla johtoryhmän edustajista, tietohallintoon ja ICT-työntekijöihin.</t>
  </si>
  <si>
    <t>Pystytään peilaamaan oman toimintaympäristön kyberturvallisuutta kansalliseen tasoon. Mahdollistaa kypsyystason jatkokehittämisen.</t>
  </si>
  <si>
    <t>Palvelu- ja tuotesopimuksien tarkastelu kyberturvallisuus huomioiden. Lähtötasona on tarkistuttaa sopimukset kyberturvallisuutta käsittelevien henkilöiden toimesta muutoksien yhteydessä.</t>
  </si>
  <si>
    <t>Sopimukset eivät välttämättä ota suoraan kantaa kyberturvallisuuden toteutumiseen. Sopimuksen osissa on kuitenkin viittauksia, jotka on syytä huomioida varautumisessa sekä teknisiä ratkaisuja miettiessä.</t>
  </si>
  <si>
    <t>Sopimuksien muutoksien prosessissa tai vuosikellossa huomioidaan henkilötyöpanos, jolla on ymmärrys organisaation toimintaympäristöstä ja kyberturvallisuudesta.</t>
  </si>
  <si>
    <t xml:space="preserve">Varautuminen, jatkuvuudensuunnittelu ja riskienhallinta mahdollistuu palvelu/järjestelmätasolle. </t>
  </si>
  <si>
    <t>Tärkeä</t>
  </si>
  <si>
    <t>Varmenteita käytetään tietojen turvalliseen välittämiseen ja tunnistamiseen luotettujen tahojen kanssa. Varmenteilla on yleensä aikamääre kahden toimijan välillä, joka uusitaan yhteistyössä.</t>
  </si>
  <si>
    <t>Varmennerekisteri mahdollistaa reagoinnin ja resurssien varaamisen oman organisaation ja sidosryhmän osalta. Maine haittaa yleensä syntyy, jos jokin palvelu ei toimi varmenteen vanhentuessa.</t>
  </si>
  <si>
    <t>Tiedonhallintamalliin hyvä kuvata missä yhteyksissä organisaatiomme käyttää varmenteita ja milloin ne ovat voimassa. Mahdollistetaan hälytykset vanhentuvista varmenteista.</t>
  </si>
  <si>
    <t xml:space="preserve">Organisaation toimintaympäristön virheetön toiminta sidosryhmät huomioiden. </t>
  </si>
  <si>
    <t>Säännöllinen tentti, joka jokaisen organisaation työntekijän tulisi suorittaa. Organisaation määrittämä tapa toimia tietoturva/tietosuojaosaamisen varmistamisesta.</t>
  </si>
  <si>
    <t xml:space="preserve">Koulutuksien ja viestinnän toimivuutta ei pystytä todentamaan ilman säännöllistä </t>
  </si>
  <si>
    <t>Eri palveluntarjoajat toimittavat tähän ratkaisuja, mutta organisaation on mahdollista käyttää myös esimerkiksi eoppiva.fi osoitteen koulutuksia. ABC julkishallinnon henkilöstölle on hyvä lähtökohta.</t>
  </si>
  <si>
    <t>Varmistamme henkilöstön ymmärryksen kyberturvallisuudesta ja saamme ymmärryksen, millaista koulutusta olisi tarvittavaa järjestää.</t>
  </si>
  <si>
    <t>Viestintäkanavia käytetään paljon organisaation sisäisessä ja ulkoisessa viestinnässä. Organisaation hyvä ottaa kantaa viestintäkanavien sisällöstä ja tiedon luokituksesta.</t>
  </si>
  <si>
    <t>Organisaation henkilöstö käsittelee päivittäin salassa pidettävää materiaalia. Ohjeistamattomana työntekijät voivat viestiä salassa pidettävää tietoa niihin sopimattomissa kanavissa, näin ollen organisaation tietoturva ja tietosuoja vaarantuu.</t>
  </si>
  <si>
    <t>Hyväksi tavaksi on toteuttaa viestinnän tietoturva-taulukko. Taulukkoon huomioidaan eri viestintäkanavat ja millaista tiedonluokitusta näissä voidaan viestiä.</t>
  </si>
  <si>
    <t>Työntekijöiden ymmärrys tietoturvallisuudesta kehittyy, kun tämä huomioidaan jo perehdytyksessä. Organisaatio pystyy myös henkilöstöä vaatimaan toimimaan ohjeistuksien mukaisesti.</t>
  </si>
  <si>
    <t>Viestinnän tietoturvataulukko</t>
  </si>
  <si>
    <t>Kuvaus organisaation toimintaympäristön toiminnasta perusolosuhteissa, vikatilanteissa sekä poikkeamatilanteissa. Suunnitelmaan tärkeää huomioida myös ICT ja kyberturvallisuus.</t>
  </si>
  <si>
    <t xml:space="preserve">Valmiussuunnitelma on julkishallinnon organisaatolla lain vaatima. Saadaan kuva, millainen valmius ICT-palveluilla on ennaltaehkäistä erilaisia häiriötilanteita ja suunnitelma myös siitä, miten erityistilanteista on mahdollisuus selviytyä. </t>
  </si>
  <si>
    <t>Ohjeistuksien pohjasta hyvä lähteä liikkeelle. Tuodaan tietyt otsakkeet ja lähdetään miettimään näiden kautta oman organisaation kannalta tärkeitä asioita.</t>
  </si>
  <si>
    <t>Mahdollistetaan keskustelu sidosryhmien kanssa yhteiseen valmiuteen. Kriisitilanteissa toimii ohjenuorana mitä tapahtuu ja kenen toimesta. Mahdollistaa jatkuvuus- ja toipumissuunnitelmien toteutuksen.</t>
  </si>
  <si>
    <t>MALLIPOHJA_ICT-Valmiussuunnitelma-Tietohallinnon liite</t>
  </si>
  <si>
    <t>Kriisiviestintä suunnitelma, joka yleensä on osa valmiussuunnitelmaa. Huomioidaan jos normaalit viestintäkanavat ovat poikki poikkeusolosuhteissa. Myös vastuuhenkilö tärkeä todeta.</t>
  </si>
  <si>
    <t>Poikkeus- tai kriisitilanteessa on mahdollisuus viestiä tilanteista niin työntekijöille, kuin asiakkaille.</t>
  </si>
  <si>
    <t>Valmiussuunnitelman yhteydessä käydään keskustelu läpi ja kirjataan tiedonhallintamalliin.</t>
  </si>
  <si>
    <t>Viestinnällä ehkäistään tietämättömyyttä ja paniikkia.</t>
  </si>
  <si>
    <t>Yhteinen rekisteri, jossa on myös kyberturvallisuuden riskit huomioitu. Rekisterissä hyvä huomioida mahdollisuus kirjata myös toteutuneita riskejä.</t>
  </si>
  <si>
    <t>Kyberturvallisuuden strategian kehittäminen ja toimenpiteet pystytään perustelemaan riskeihin pohjautuen.</t>
  </si>
  <si>
    <t>Hyväksi tavaksi löydettiin poimia skenaariot, joihin organisaatiomme on varautunut. Skenaariokohtaisesti käydään läpi, miten tämä vaikuttavat työasemiin, palvelimiin, tietoliikenteeseen, käyttäjäidentiteettiin ja tietosuojaan.</t>
  </si>
  <si>
    <t>Riskienhallinta ja päätöksen teko mahdollistuu. Tunnepohjainen päätöksenteko vähenee.</t>
  </si>
  <si>
    <t>Riskirekisteriin listattuna myös uhkakuvat. Kyberturvallisuuden omat skenaariot, mitä voisi tapahtua.</t>
  </si>
  <si>
    <t>Uhkakuvien tunteminen mahdollistaa kyberturvallisuuden kehittämisen maailman tilanteen muuttuessa.</t>
  </si>
  <si>
    <t>Kansallisesti tunnettujen uhkakuvien läpikäynti ja tarkistaminen oman toimintaympäristön kannalta.</t>
  </si>
  <si>
    <t>Varautumisen-, jatkuvuuden- ja palautumisen suunnittelu  mahdollistuu.</t>
  </si>
  <si>
    <t>Strateginen suunnitelma ja toimintaohje, jonka avulla varmistetaan palvelun/järjestelmän jatkuvuus häiriö-, kriisi- ja katastrofitilanteissa. Suunnitelmasta olisi hyvä ottaa kantaa organisaation tunnistamiin kyberturvallisuuden uhkakuviin.</t>
  </si>
  <si>
    <t>Uhkakuvien aiheuttamissa häiriö-, kriisi- ja katastrofi tilanteissa on tehty suunnitelma, jota seuraamalla varmistetaan kriittisten toimintojen toiminta.</t>
  </si>
  <si>
    <t>Käydään uhkakuva skenaario pohjalta mietintä, miten vaikuttaa tiettyyn palveluun ja millä tavalla pystytään toimintaa jatkamaan palvelun/järjestelmän osalta poikkeustilanteessa.</t>
  </si>
  <si>
    <t>Kypsyystaso kehittyy ja varautuminen on dokumentoitu, jolloin henkilöstöriski pienenee. Varajäsjestelyiden miettiminen mahdollistuu.</t>
  </si>
  <si>
    <t>Strateginen suunnitelma ja toimintaohje, jonka avulla varmistetaan palvelun/järjestelmän palautuminen häiriö-, kriisi- ja katastrofitilanteissa. Suunnitelmasta olisi hyvä ottaa kantaa organisaation tunnistamiin kyberturvallisuuden uhkakuviin.</t>
  </si>
  <si>
    <t>Uhkakuvien aiheuttamissa häiriö-, kriisi- ja katastrofi tilanteissa on tehty suunnitelma, jota seuraamalla varmistetaan kriittisten toimintojen toipuminen poikkeustilanteesta.</t>
  </si>
  <si>
    <t>Käydään uhkakuva skenaario pohjalta mietintä, miten vaikuttaa tiettyyn palveluun ja millä tavalla pystytään normaalin toimintaan palautumaan palvelun/järjestelmän osalta poikkeustilanteessa.</t>
  </si>
  <si>
    <t>Kypsyystaso kehittyy ja varautuminen on dokumentoitu, jolloin henkilöstöriski pienenee.</t>
  </si>
  <si>
    <t>Edellytyksenä ovat, että organisaatio on tunnistanut kriittiset palvelut ja tietojärjestelmät. Varajärjestelyillä mahdollistetaan jatkuvuus ja toiminta poikkeustilanteessa.</t>
  </si>
  <si>
    <t xml:space="preserve">Mahdollistaa organisaation kriittisen toiminnan poikkeustilanteessa. </t>
  </si>
  <si>
    <t xml:space="preserve">Kartoitetaan kriittiset järjestelmät, jonka jälkeen varmistetaan mihin skenaarioihin varaudutaan organisaatiossa. Nykyisen ympäristön kuvaamisen jälkeen voidaan miettiä, mitä varajärjestelyitä toiminnan kannalta on oleellisia ja kuvataan ne jatkuvuussuunnitelmaan. </t>
  </si>
  <si>
    <t>Kypsyystaso kehittyy. Toimintaympäristön kriittisen osion toiminnan varmistaminen poikkeustilanteessa.</t>
  </si>
  <si>
    <t>Muutoksenhallinta käyttöön, Muutoksenhallintalomake_Pohja, Prosessi - Muutoksen hallinta</t>
  </si>
  <si>
    <t>Toimitusketjujen turvaaminen esimerkiksi laitetoimituksien osalta. Uhkakuva esimerkkinä ulkopuolisen taho pääsy laitteelle ylimääräisen ohjelman asentamiseen.</t>
  </si>
  <si>
    <t>Maailmantilanteen muuttuessa toimitusketjut on syytä varmistaa. Uhkakuvissa syytä olla nämä arvioituna, jolloin voidaan huomioida riskityöskentelyssä.</t>
  </si>
  <si>
    <t>Uhkakuva työskentelyssä huomioidaan maailmanpoliittinen tilanne ja toimitusketjujen sisältö sekä toimijat.</t>
  </si>
  <si>
    <t>Uhka pinta-alan pienentäminen</t>
  </si>
  <si>
    <t>Muutoksia organisaation toimintaympäristöön tapahtuu jatkuvasti. Muutokset vaikuttavat myös organisaation kyberturvallisuuteen.</t>
  </si>
  <si>
    <t>Muutoksenhallintamenettelyn tavoitteena on ehkäistä suunnittelemattomia, laajamittaisia käyttöhäiriöitä sekä ennakoivasti tiedottaa organisaation henkilöstöä tietoteknisen käyttöympäristön muutoksista</t>
  </si>
  <si>
    <t xml:space="preserve">Prosessi lähtisi kyselypohjan täyttämisestä, jossa käydään läpi ja pysähdytään hetkeksi miettimään muutoksen vaikutuksia.  </t>
  </si>
  <si>
    <t>Hyvällä suunnittelulla ehkäistään hallitsemattomat kustannukset epäonnistuneesta muutoksien hallinnasta.</t>
  </si>
  <si>
    <t>Harjoittelulla varmistetaan, että varautumiseen liittyvät materiaalit on suunniteltu ja löydettävissä poikkeustilassa. Harjoittelua on syytä tehdä niin hallinnollisesta, kuin teknisestä näkökulmasta.</t>
  </si>
  <si>
    <t>Sitä osaamme, mitä harjoittelemme. Syntyy oivalluksia ja käytännön hyöty hankkeen suositukselle. Tunnistetaan toimintaan vaikuttavia tekijöitä.</t>
  </si>
  <si>
    <t>Organisaatiosta mahdollistetaan mahdollisimman laaja osallistuminen. TAISTO-harjoitus on tällä hetkellä hyvä työkalu tähän työhön. TAISTO-harjoitus järjestetään tällä hetkellä vuosittain, harjoituksesta löytyy myös TAISTOmaatti, jota voi käyttää organisaatiolle sopivana ajankohtana. Valitaan kohde järjestelmä/palvelu, valitaan skenaario, jota harjoitellaan. Harjoittelun laajuus on syytä valita organisaation kypsyystason mukaan.</t>
  </si>
  <si>
    <t>Varautumisen kehittäminen mahdollistuu. Tietoisuus organisaation varautumisesta saadaan laajennettua mukaan otettaville työntekijöille.</t>
  </si>
  <si>
    <t>INFO TAISTO-harjoitukseen valmistautumiseen, Suositus Ilmoittautuminen TAISTO-harjoitukseen.</t>
  </si>
  <si>
    <t xml:space="preserve">Henkilöstön tietoisuus varautumisen suunnittelusta. Summaa yhteen hyvin tämän osion. Ohjeistuksen toteuttaminen. Hyvä huomioida myös, että henkilöstöllä ainakin esihenkilöillä on harjoitukset varautumisen osalta. </t>
  </si>
  <si>
    <t>Poikkeustilanteessa huomioidaan, että henkilökunnalle menee tieto siirtymisestä poikkeustilanteeseen.</t>
  </si>
  <si>
    <t>Henkilöstön mukaan ottaminen TAISTO-harjoituksiin, jolloin pystytään miettimään millä tiedotuskanavilla pystytään erilaiset poikkeusolot viestimään ja antamaan toimintaohjeistus.</t>
  </si>
  <si>
    <t>Kypsyystason ja varautumisen toteutumisen varmistaminen</t>
  </si>
  <si>
    <t>IT-vastaavien hyödyntäminen jo kartoitusvaiheessa. Varmistetaan hankinnan soveltuminen nykyiseen ympäristöön. Kartoituksessa voidaan hyödyntää tiedonhallintamallia ja varmistetaan myös integroitavuus nykyisiin järjestelmiin ja palveluihin.</t>
  </si>
  <si>
    <t>Hankintojen ohittaessa tietohallinnosta tai IT-vastaavat organisaation henkilöt, niin välttämättä hankinta ei tule palvelemaan tarvittavalla laajuudella tai hyöty näkökulmalla.</t>
  </si>
  <si>
    <t>Hankintaprosessissa käydään läpi henkilöiden vastuut ja varmistetaan myös oikeudet tahojen mukana oleminen.</t>
  </si>
  <si>
    <t>Hankintojen systemaattinen läpivienti varmistuu.</t>
  </si>
  <si>
    <t>Prosessi - Hankinta</t>
  </si>
  <si>
    <t>Hankinnan määritelty ja esiselvitys? Muutosvaikutuksen arviointi vielä lisäksi?</t>
  </si>
  <si>
    <t>Salasanojen määrittely, käytön aikainen turvallisuus, esiselvitys, käyttäjävaltuuksien hallinta, vaatimusmäärittely</t>
  </si>
  <si>
    <t>Hankintoihin liittyvä kartoitus on hyvä olla määrämuotoinen, jonka laajuutta pystytään arvioimaan.</t>
  </si>
  <si>
    <t>Ehkäistään ennakoivasti hankintoihin liittyvien tietoteknisen käyttöympäristön muutoksia toimintamalleihin ja liitännäisiin. </t>
  </si>
  <si>
    <t>Kuntaliitossa toteutettu ICT-hankintojen pelikirja, jota pystytään organisaatioissa hyödyntämään.</t>
  </si>
  <si>
    <t>Hankinnan kannalta, määrittelyvaihe on kaikista tärkein</t>
  </si>
  <si>
    <t xml:space="preserve">Varmistetaan jo kilpailutuksessa sekä hankinnoissa selvitysvaiheessa tietoturvallinen toiminta, joka pohjautuu lakeihin sekä säädöksiin. </t>
  </si>
  <si>
    <t>Ehkäistään ennakoivasti hankintaan liittyvien lakien, säädöksien ja organisaation tietoturvapolitiikan toteutuminen.</t>
  </si>
  <si>
    <t>JHS, Vahti ja Traficom ohjeistuksien läpikäynti ja muokkaaminen oman organisaation tarpeisiin.</t>
  </si>
  <si>
    <t>Tietoturvalliset ja lainmukaiset hankinnat.</t>
  </si>
  <si>
    <t>Arvioidaan palveluiden, sovellusten ja tietojärjestelmien vaikutus organisaatioon. Käyttöehdot ja sopimukset ovat yleensä pitkiä ja vaikeaselkoisia, joka vaatii erikoisosaamista ja toimintaympäristön tuntemista.</t>
  </si>
  <si>
    <t xml:space="preserve">Organisaatioiden varsinkin sovelluslistauksissa on hankkeen tekemän selvityksen mukaan paljon sovelluksia, joihin ei ole tehty vaikutuksen arviointia. </t>
  </si>
  <si>
    <t>Vaikutuksenarviointiin käytettävän resurssin hyödyntäminen hankinnassa. Varmistetaan, että otetaan mukaan jo hankinnan suunnittelussa. Vaikutuksenarviointiin käytettävissä erilaisia työkaluja, joita voidaan hyödyntää organisaation tarvitseman laajuuden mukaisesti. Tietosuoja- ja tietoturvavastaavien hyödyntäminen hankintaan.</t>
  </si>
  <si>
    <t>Mahdollistaa tietojen käsittelyn GDPR-asetuksen mukaisesti. Kehittää organisaation tiedonhallintamallia sekä mahdollistaa suunnitelmallisemman hankinnan läpiviennin.</t>
  </si>
  <si>
    <t>Prosessi - Hankinta, Prosessi - Muutoksen hallinta, Mobiili-sovellusten vaikutuksenarviointi, Google Analytics vaikutuksen arviointi</t>
  </si>
  <si>
    <t>Tiedonhallintamallin voimaantulo lainsäädännön ja säädöksien kuvaaminen tiekartalle, jossa huomioidaan, mitä organisaation tulee tehdä täyttääkseen vaatimukset.</t>
  </si>
  <si>
    <t>Talousarviossa pystytään huomioimaan vaatimukset digiturvallisuuden kehittämisestä.</t>
  </si>
  <si>
    <t xml:space="preserve">Vastuu henkilöiden määrittäminen, sekä arviointi nykyiseen ympäristöön. </t>
  </si>
  <si>
    <t>Lainmukainen toiminta.</t>
  </si>
  <si>
    <t>Tiedonhallintalain voimaantulo suhteessa hankkeeseen</t>
  </si>
  <si>
    <t xml:space="preserve">Kyberturvallisuuteen liittyviä ohjeistuksia on paljon ja loppukäyttäjän on haastavaa saada ymmärrys mistä ohjeesta saa apua tai mihin tulisi olla yhteydessä. Ohjeistukset hyvä koostaa yhteen sijaintiin, jossa on myös sisällysluettelo ja käyttöohje eri ohjeistuksiin. </t>
  </si>
  <si>
    <t>Loppukäyttäjät eivät aina tiedä minne olla yhteydessä tai miten toimia turvallisesti. Tukipalveluiden resurssit eivät riitä yksilölliseen tukeen. Sähköpostissa olevat ohjeistukset eivät löydy tärkeällä hetkellä.</t>
  </si>
  <si>
    <t>Ohjataan loppukäyttäjät häiriötauluilla ja huoneentauluilla rajaamaan kokeemaansa haastetta oikein ja siirtymään oikeisiin ohjeistuksiin. Huomioidaan ohjeistukset henkilöstön ja esihenkilöiden koulutuksissa. Ohjeistukset ovat hyvä katselmoida säännöllisesti, jotta päivittäminen mahdollistuu. Myös käyttäjien havainnot vanhentuneista ohjeistuksista olisi hyvä miettiä.</t>
  </si>
  <si>
    <t>Loppukäyttäjien turvallisempi toiminta. Tukipyyntöjen väheneminen, kun ohjeistukset löytyvät keskitetystä sijainnista.</t>
  </si>
  <si>
    <t>Etätyöt ulkomailla, Digiturvalliset kokouskäytänteet, Turvallinen työ/opiskelu -huoneen taulu, häiriötaulu loppukäyttäjälle, Mieti mitä klikkaat, Tee näin- Älä tee näin, Usb-ohjeistus</t>
  </si>
  <si>
    <t>Organisaatiosta löytyy paljon ohjeistuksia, joita tulisi katselmoida säännöllisesti ja päivittää tarvittaessa. Dokumentteihin tulisi kirjata myös sen ajantasaisuudesta vastuussa oleva taho.</t>
  </si>
  <si>
    <t>Vanhentuvat ohjeistukset aiheuttavat niin haasteita loppukäyttäjille, kuin saattavat vaarantaa tietoturvaa/tietosuojaa, jos dokumentit eivät vastaa nykytilaa. Vanhat dokumentit tahtovat jäädä säilytykseen esimerkiksi tiedostopalvelimille.</t>
  </si>
  <si>
    <t>Ohjeistus-dokumenttien tarkistamista helpottaa aikaleimat esimerkiksi sisällysluettelossa, jolloin voidaan silmäilyllä valita kiireellisesti päivitettävät kohteen. Vuosikelloon sidottu ohjeistuksien läpikäynti tukee tätä työtä, mutta tämäkin tulee olla vastuut mietittynä.</t>
  </si>
  <si>
    <t>Työntekijät pystyvät toimimaan ajantasaisilla ohjeistuksilla tietoturvallisesti.</t>
  </si>
  <si>
    <t>RACI-malli_POHJA, Vuosikello</t>
  </si>
  <si>
    <t>Kuvaa organisaation tietoturvallisuuden tavoitteet, vastuut ja toteuttamiskeinot, jotka johto on hyväksynyt. Toimii ylimpänä ohjaavana dokumenttina organisaatiossa. Tärkeä katselmoida ja päivittää säännöllisesti.</t>
  </si>
  <si>
    <t>Organisaatio saadaan sitoutettuna digiturvalliseen toimintamalliin. Toimii perustana strategialle ja visiolle digiturvaan.</t>
  </si>
  <si>
    <t>Tietoturvapolitiikan pohja on koostettu hankkeessa, joka on pyritty pitämään mahdollisimman selkeänä, jotta työntekijöillä on mahdollisuus ymmärtää ja noudattaa.</t>
  </si>
  <si>
    <t>Tekniset ratkaisut on mahdollisuus perustella organisaation tavoitteisiin ja visioon. Organisaation kypsyystaso kasvaa.</t>
  </si>
  <si>
    <t>Tietoturvapolitiikka,</t>
  </si>
  <si>
    <t>Etätyöskentelyn yleistyessä on organisaation hyvä huomioida kokouskäytänteistä muistuttaminen ohjeistuksien muodossa. Hyviä käytänteitä myös pystytään jakamaan esimerkiksi kameran käyttö kokouksien alussa.</t>
  </si>
  <si>
    <t>Hyvien käytäntöjen jakaminen kehittyy organisaatiossa. Myös tietoturva/tietosuoja käytänteet etäkokouksissa ja millaista tietoa voidaan jakaa.</t>
  </si>
  <si>
    <t>Hankkeen pohjasta saa lähtötason ja tästä voi kehittää omaan organisaation sopivan pohjan.</t>
  </si>
  <si>
    <t>Tietoturva ja tietosuoja kehittyy.</t>
  </si>
  <si>
    <t>Etätyöskentely ohjeet.</t>
  </si>
  <si>
    <t>Järjestelmällinen tiedonhallintamalli tukee organisaation arkkihtehtuuria ja ylläpito vastuut on helpompi tunnistaa. Arkkitehtuurin kuvauksella varmistetaan organisaation toimintaympäristön jatkuvuus.</t>
  </si>
  <si>
    <t>Oman toimintaympäristön tunnistaminen tärkeää. Kyselyn teknisen osa-alueiden läpikäynnin jälkeen on hyvä varmistaa, että tiedonhallintamalli sitoo tehdyn työn.</t>
  </si>
  <si>
    <t>Selvitystyön väheneminen. Ympäristön tuntemus kehittyy.</t>
  </si>
  <si>
    <t xml:space="preserve">Laista tulee paljon viittauksia organisaation toimintaa ja tätä kautta on tärkeää pitää tietosuojavastaava ajan tasalla digiturvallisuuden kehittämiseen liittyen. </t>
  </si>
  <si>
    <t>Laki, säädökset ja suositukset ovat huomioituna organisaation kehittämisessä, sekä aikataulutettuna.</t>
  </si>
  <si>
    <t>Tietosuojavastaavan mukaan ottaminen ja hyödyntäminen säännölliseen kehitystyöhön.</t>
  </si>
  <si>
    <t>Voimaantulo ja siirtymäsäännökset suhteessa hankkeen suosituksiin.</t>
  </si>
  <si>
    <t xml:space="preserve">Henkilöstökoulutukset tapahtuvat yleensä tapauskohtaisesti. Koulutukset ovat tärkeä suunnitella jo talousarviossa ainakin vuodeksi eteenpäin. </t>
  </si>
  <si>
    <t xml:space="preserve">Resurssointi koulutuksiin osallistumiseen helpottuu, sekä mahdollisuus toteutuman seurantaan. </t>
  </si>
  <si>
    <t>Vuosikelloon sidottu läpikäynti tulevan vuoden koulutuksien osalta.</t>
  </si>
  <si>
    <t>Koulutuksien seuranta, kehittäminen.</t>
  </si>
  <si>
    <t>Turvallisesti_netissa_opas_vanhemmille, Digiturvainfo, Info Kyberrikoksista, Tee näin_Älä tee näin, Turvallinen työ</t>
  </si>
  <si>
    <t>Tämän kyselyn perusteella saadaan listattu organisaation kohteet, mutta ne tulee vielä käsitellä, aikatauluttaa ja vastuuttaminen organisaation tietoturvapolitiikkaan peilaten. Kehittämissuunnitelman toteutumista on tärkeää seurata.</t>
  </si>
  <si>
    <t>Suunnitelma varmistaa resurssien varaamisen hyvissä ajoin. Kehittämistyöstä tulee näkyvää ja suunnitelmallista.</t>
  </si>
  <si>
    <t>Tiekartan luominen. Tunnistetaan tämän kyselyn perusteella tärkeimmät kohdat. Luodaan suunnitelma tehtävistä.</t>
  </si>
  <si>
    <t>Organisaation kypsyystaso nousee. Sitoutuminen helpottuu, kun tiedetään mitä tehdään ja miksi tehdään.</t>
  </si>
  <si>
    <t>Vuosikello.</t>
  </si>
  <si>
    <t>Poikkeaman ilmoittamislomakkeella tarkoitetaan organisaation sisäistä työkalua, jolla työntekijän on mahdollista ilmoittaa havainnoistaan. Esimerkiksi epämääräisestä laitteesta organisaation tiloissa tai havaittua kalastelu yritystä.</t>
  </si>
  <si>
    <t xml:space="preserve">Havaintojen perusteella organisaatio voi kehittää toimintaa ja turvata niin fyysistä kuin teknistä ympäristöä. </t>
  </si>
  <si>
    <t>Määritetään yksinkertainen lomake, jolla käyttäjä voi ilmoittaa poikkeamasta. Koulutetaan käyttäjille mitä poikkeamat voivat olla ja mitä organisaatio haluaa seurata. Määritellään henkilöt, jotka käsittelevät näitä ilmoituksia.</t>
  </si>
  <si>
    <t>Havainnointikyky ja tietoisuus kehittyy.</t>
  </si>
  <si>
    <t>Havainnointi- ja reagointi prosessien kehittämisen pohja, Prosessi - Digiturvallisuuden poikkeama</t>
  </si>
  <si>
    <t xml:space="preserve">Johtoryhmän agendalle säännölliset läpikäynnit digiturvallisuudesta. </t>
  </si>
  <si>
    <t xml:space="preserve">Johtoryhmän tuen perusteella pystytään kehittämään kyberturvallisuutta, mutta myös kehittää johtoryhmän tietoisuutta </t>
  </si>
  <si>
    <t>Hyväksi toimintamalliksi olemme hankkeessa todenneet kybersää, sekä DVV:n järjestämät digiturvakatsaus johdolle. Myös oman ympäristön ja kansallisen tason tietoturvapoikkeuksien läpikäynnit auttavat sitouttamiseen.</t>
  </si>
  <si>
    <t>Organisaation sitoutuminen digiturvan kehittämiseen.</t>
  </si>
  <si>
    <t xml:space="preserve">Kansallinen yhteistyö mahdollistaa organisaation huomioiden viemisen kansalliseen kehittämistyöhön sekä hyvien käytänteiden hyödyntämisen. </t>
  </si>
  <si>
    <t>Organisaatio pystyy hyödyntämään muiden tekemää työtä oman toimintaympäristön kehittämiseen.</t>
  </si>
  <si>
    <t>Kansallisiin kyberturvallisuuden työskentely-ympäristöihin osallistuminen. Esimerkkeinä ISAC-ryhmät, Vahti-toiminta ja Kuntaliiton digisumpit.</t>
  </si>
  <si>
    <t xml:space="preserve">Löydetään keskeisimpiä kehityskohteita sekä hyviä käytänteitä kyberturvallisuuden kehittämiseen. </t>
  </si>
  <si>
    <t>ISAC- ja Vahtiryhmien ohjeistukset,</t>
  </si>
  <si>
    <t xml:space="preserve">Alueellinen yhteistyö mahdollistaa organisaation huomioiden viemisen alueelliseen kehittämistyöhön sekä hyvien käytänteiden hyödyntämisen. </t>
  </si>
  <si>
    <t>Organisaatio pystyy hyödyntämään muiden tekemää työtä oman toimintaympäristön kehittämiseen. Myös verkostoituminen auttaa yhteistyökuvioiden löytämisessä.</t>
  </si>
  <si>
    <t xml:space="preserve">Alueelliseen kyberturvallisuuden keskusteluihin osallistuminen tai mahdollisesti keskusteluiden järjestäminen. </t>
  </si>
  <si>
    <t xml:space="preserve">Harjoittelulla varmistetaan, että varautumiseen liittyvät materiaalit on suunniteltu ja löydettävissä poikkeustilassa. Prosessien yhteen saattaminen sidosryhmien kanssa. </t>
  </si>
  <si>
    <t>Sitä osaamme, mitä harjoittelemme. Syntyy oivalluksia ja hyviä käytänteitä. Tunnistetaan sidosryhmien vaikutuksia organisaation toimintaan.</t>
  </si>
  <si>
    <t>Organisaatiosta mahdollistetaan mahdollisimman laaja osallistuminen. Taistomaatti-työkalu on tällä hetkellä hyvä tähän työhön. Käytetään työkalua yhdessä alueen muiden toimijoiden kanssa. Jokainen vuorollaan kertoo oman näkemyksensä asiasta. Toimii työpajana yhteistyölle.</t>
  </si>
  <si>
    <t>TAISTO-harjoitus</t>
  </si>
  <si>
    <t>Verkostoitumiseen kannattaa panostaa ja osallistua mahdollisuuksien mukaan niin kansallisiin, kuin alueellisiinkin tapahtumiin, joissa käsitettään digiturvallisuutta.</t>
  </si>
  <si>
    <t>Hankkeessa huomattiin organisaatioiden osalta, jotka panostivat verkostoitumiseen, niin pohjien vieminen oman organisaation ympäristöön tapahtui sulavemmin. Otetaan oppia muiden tekemisestä ja hyödynnetään oman toimintaympäristön osalta.</t>
  </si>
  <si>
    <t>Uutisvirran seuraaminen. Osallistuminen alueelliseen ja kansalliseen keskusteluun. DVV:n, Kyberturvallisuuskeskuksen ja kuntaliiton kokouskäytänteet.</t>
  </si>
  <si>
    <t>Ylin johto on luonnollisesti lopullisessa vastuussa, mutta vastuu kysymykseen otetaan myös kantaa tietoturvapolitiikassa, joka on tärkeää sitouttaa läpi organisaation.</t>
  </si>
  <si>
    <t xml:space="preserve">Tietoturvaan ja kyberturvallisuuteen liittyvä vastuuta on jokaisella organisaation työntekijällä. </t>
  </si>
  <si>
    <t xml:space="preserve">Nämä on hyvä kuvata tietoturvapolitiikkaan, joka on ymmärrettävässä muodossa ja tiedossa jokaisella työntekijällä. </t>
  </si>
  <si>
    <t>Tietoturvapolitiikan näkyvyys organisaation toiminnassa on pääroolissa digiturvallisuuden työkulttuurin kehittymisessä.</t>
  </si>
  <si>
    <t>RACI-malli_POHJA, Tietoturvapolitiikka</t>
  </si>
  <si>
    <t>Pystytäänkö digiturvallisuuden kehittämisen tiekarttaa ylläpitämään ja seuraamaan organisaatiossa nykyisellä resurssoinnilla. Riittävyydellä viitataan myös osaamiseen ja ymmärrykseen digitalisaation kehittyessä.</t>
  </si>
  <si>
    <t>Digiturvallisuuteen liittyvät kehittämiset jäävät suunnittelu asteelle, jos vastuu- ja riittävyyskysymyksiin vastataan ei.</t>
  </si>
  <si>
    <t>Vuosikello työskentelyssä voidaan ottaa tähän kantaa. Pystytäänkö halutut muutokset suunnittelemaan, vastuut määrittämään sekä aikatauluttamaan etukäteen, vai tarvitaanko näihin mahdollisesti ulkopuolista tukea.</t>
  </si>
  <si>
    <t xml:space="preserve">Suunnitelmallinen kehittäminen mahdollistuu. </t>
  </si>
  <si>
    <t>Perehdytysmateriaalit ovat usein hajautettuna palasina eri paikkoihin. Yhtenäisen materiaalin ylläpitäminen, jossa myös digiturva huomioituna on haastavaa.</t>
  </si>
  <si>
    <t xml:space="preserve">Suunnitelmallinen perehdyttäminen tukee organisaation strategian ja myös tietoturvapolitiikan läpivientiä. </t>
  </si>
  <si>
    <t>Perehdytys materiaalin jakaminen uusille henkilöille. Hankkeen materiaalista löytyy myös alustava kahden viikon suunnitelma, jossa on huomioitu digiturvallisuuteen perehtyminen osana organisaation toimintaan perehtymistä.</t>
  </si>
  <si>
    <t>Työkulttuuri kehittyy, kun mahdollistetaan rauhassa uuteen ympäristöön tutustuminen.</t>
  </si>
  <si>
    <t>Perehdytysopas_mallipohja, Esihenkilöiden koulutus, Prosessi - Tietoturva rikkomus työntekijä</t>
  </si>
  <si>
    <t>Organisaation jokainen työntekijä on vastuussa tietoturvan toteutumisesta organisaatiossa. Tietoturvasitoumuksen on tarkoitus olla ymmärrettävällä kielellä, jonka työntekijä voi sisäistää.</t>
  </si>
  <si>
    <t>Allekirjoitettu sitoumus tarkoittaa, että organisaatiossa vaaditaan tietoturvallista toimintaa ja työntekijä sitoutuu omalla työpanoksellaan noudattamaan tietoturvapolitiikassa määritettyjä käytäntöjä.</t>
  </si>
  <si>
    <t>Perehdytyksen läpikäynnissä organisaatiot yleensä tunnistavat, että tietoturvapolitiikka on vanhentunut ja sitoumuskaan ei välttämättä ole ajantasalla. Tärkeä varmistaa esimerkiksi vuosikellon avulla säännöllinen tarkistus, jonka toteutumista pystytään valvomaan esimerkiksi seuraamus ja rikkomus prosessilla.</t>
  </si>
  <si>
    <t>Tietoturvasitoumus luottamushenkilöille</t>
  </si>
  <si>
    <t>Tietojärjestelmärekisteri, joka on sidottu tiedonhallintamalliin on osa toimintaympäristön tuntemista ja mahdollistaa varautumisen.</t>
  </si>
  <si>
    <t>Tiedonhallintamallin ylläpitäminen. Tietojärjestelmä listauksen ajaminen tiedonhallintamalliin. Jaetaan vastuu henkilöille keräämään lista käytössä olevista tietojärjestelmistä.</t>
  </si>
  <si>
    <t>Toimintaympäristön tuntemus kehittyy. Pystytään aloittamaan työ vaikutuksenarvioinnista.</t>
  </si>
  <si>
    <t>Kriittiset tietojärjestelmät on tunnistettu tietojärjestelmä rekisteriin. Kriittisyyteen voidaan käyttää useita eri perusteita, mutta perusperiaatteeltaan kriittiset järjestelmät vikaantuessaan lamaannuttavat organisaation toiminnan.</t>
  </si>
  <si>
    <t>Mahdollistaa lakien/velvoitteiden noudattamisen, toimintavarmuuden varmistamisen, priorisoinnin palautumisen ja jatkuvuuden kannalta sekä riskien hallinnan</t>
  </si>
  <si>
    <t>Tiedonhallintamallin ylläpitäminen ja kriittisyyskentän lisääminen tietojärjestelmän kohdalle.</t>
  </si>
  <si>
    <t>Varautuminen mahdollistuu.</t>
  </si>
  <si>
    <t>Kriittisyysluokitteluun liittyvän työkalun hyödyntäminen</t>
  </si>
  <si>
    <t>Ulkopuolisien henkilöiden pääsy organisaation tietojärjestelmiin. Tärkeä keskustelu käydä säännöllisesti läpi palvelun toimittajien/-tuottajien kanssa.</t>
  </si>
  <si>
    <t>Kyberturvallisuuden uhka pinta-ala kasvaa mitä enemmän ja laajempia oikeuksia on organisaation sidosryhmillä käyttää tietojärjestelmiä.</t>
  </si>
  <si>
    <t>Säännöllinen läpikäynti automatiikan tai pääkäyttäjien toimesta. Ulkopuolisille toimijoille määritellään määräaikaiset oikeudet, joka pakottaa läpikäynnin säännöllisesti</t>
  </si>
  <si>
    <t xml:space="preserve">Ulkopuolisten henkilöiden käyttöoikeudet, </t>
  </si>
  <si>
    <t>Tietojärjestelmillä on määritetty pääkäyttäjä, joka hallinnoi järjestelmää, antaa käyttäjätukena, toimii yhteyshenkilönä toimittajan suuntaan, pitää huolen tietoturvasta sekä hallinnoi käyttäjäoikeuksia</t>
  </si>
  <si>
    <t xml:space="preserve">Varmistetaan tietojärjestelmän asianmukainen toiminta, tietoturva ja tarvittavat ohjeistukset turvalliseen käyttöön. </t>
  </si>
  <si>
    <t>Tiedonhallintamallin ylläpitäminen ja pääkäyttäjäkentän lisääminen tietojärjestelmän kohdalle.</t>
  </si>
  <si>
    <t xml:space="preserve">Toimintaympäristön tuntemus kehittyy. </t>
  </si>
  <si>
    <t>RACI-malli_POHJA, Häiriötaulu loppukäyttäjille</t>
  </si>
  <si>
    <t xml:space="preserve">Tärkein asia käyttäjätunnusten osalta on seurata, että oikeilla henkilöillä on tehtävän suorittamiseen tarvittavat oikeudet. </t>
  </si>
  <si>
    <t>Kyberturvallisuuden uhka pinta-ala kasvaa mitä enemmän käyttämättömiä aktiivisia oikeuksia on eri tietojärjestelmissä.</t>
  </si>
  <si>
    <t>Pääkäyttäjien tehtäväkuvaukseen on hyvä sisällyttää säännöllinen läpikäynti, jossa peilataan tietojärjestelmän käyttöoikeuksia esimerkiksi henkilöstölistaukseen. Automaatiolla voidaan helpottaa. Tällä varmistetaan uusien ja poistuvien työntekijöiden osalta prosessin toimivuus.</t>
  </si>
  <si>
    <t xml:space="preserve">Check in ja Check Out muistilista, </t>
  </si>
  <si>
    <t>Organisaatiolla on koostettu rekisteri käytössä olevista työasemista.</t>
  </si>
  <si>
    <t>Organisaatio tiedostaa toimintaympäristössä olevat laitteet ja missä ne sijaitsevat. Laitteiden ylläpito, päivittäminen ja vaihtaminen mahdollistuu. Selvitystyö vähenee.</t>
  </si>
  <si>
    <t>Kerätään nykyisellään saatavilla olevat tiedot laitteista. Työasemista mahdollisuus saada erilaisilla verkkoskannereilla tiedot. Eriytetyissä verkoissa olevat laitteet tietysti syytä huomioida.</t>
  </si>
  <si>
    <t>Kadonneiden laitteiden vähentyminen. Toimintaympäristön tuntemus millaisia laitteita organisaatiolla on. Haavoittuvuus havainnointi mahdollistuu.</t>
  </si>
  <si>
    <t>Verkossa olevilla työasemilla tulee olla aktiivinen tietoturvasovellus, joka on ylläpidettynä sekä päivitettynä.</t>
  </si>
  <si>
    <t>Koostettu näkymä mahdollistaa nopean reagoinnin erilaisiin hyökkäyksiin ja haittaohjelmiin. Turvaa käyttäjien toimimista työasemalla. Herätteisiin on mahdollisuus reagoida.</t>
  </si>
  <si>
    <t>Toimittajan ympäristöstä varmistettava mahdollisuus keskitettyyn hallinnointiin.</t>
  </si>
  <si>
    <t>Toimintaympäristön turvallisuus kehittyy. Reagointi mahdollistuu.</t>
  </si>
  <si>
    <t>Tietojen salausmenettely, joka on mahdollista ottaa käyttöön työasemilla.</t>
  </si>
  <si>
    <t>Työaseman joutuessa vääriin käsiin, ulkopuolinen henkilö ei pääse tietoihin käsiksi niin helposti.</t>
  </si>
  <si>
    <t xml:space="preserve">Hallinnoitu projekti, jossa käydään läpi tekniset toimenpiteet ja loppukäyttäjä ohjeistukset. </t>
  </si>
  <si>
    <t>Tietojen menettämisen riski pienenenee.</t>
  </si>
  <si>
    <t>Ohjeistus USB-laitteiden turvalliseen käyttöön organisaation työasemissa.</t>
  </si>
  <si>
    <t>Valmiin pohjan hyödyntäminen ja päivittäminen oman organisaation näköiseksi. Kannattaa myös huomioida tekniset toimenpiteet väärinkäytösten estämiseksi.</t>
  </si>
  <si>
    <t>USB-ohjeistus</t>
  </si>
  <si>
    <t>Työntekijöiden käyttämien työasemien lukituskäytänteet. Mahdollista toteuttaa teknisesti tai ohjeistuksien avulla.</t>
  </si>
  <si>
    <t>Työntekijöiden poistuessa työasemalta jää monesti tietoja auki ulkopuolisten henkilöiden silmille. Kannettavissa varsinkin riski huomattavasti suurempi.</t>
  </si>
  <si>
    <t>Tietoturvakävelyissä havaittiin, että ohjeistuksien ollessa ei niitä muisteta noudattaa. Teknisillä ratkaisuilla on mahdollisuus ajaa perusasetukset koneelle. Huomioitavaa tehdä päätös annetaanko käyttäjän muokata asetuksia vai onko ne pakotettuina.</t>
  </si>
  <si>
    <t>Tietojen menettämisen riski pienenee, sekä työasemien väärinkäytökset vähentyvät.</t>
  </si>
  <si>
    <t xml:space="preserve">Työasemien päivityskäytänteet syytä varmistaa. Haavoittuvaisuuksien lisäksi syytä huomioida päivitysten vaikutus organisaation normaaliin toimintaan. </t>
  </si>
  <si>
    <t>Varsinkin työasemien käyttöjärjestelmissä paikataan haavoittuvaisuuksia. Päivitykset myös tuovat tietoturvaan liittyviä parannuksia.</t>
  </si>
  <si>
    <t>Keskitetty päivityksen hallinta, jossa otetaan huomioon pilotti testiryhmä, jolle ajetaan päivityksen ensin ja tämän jälkeen laajempi jakelu lopuille työasemille.</t>
  </si>
  <si>
    <t>Uhka pinta-alan pienentäminen. Toimintaympäristön virheettömän toiminnan varmistaminen.</t>
  </si>
  <si>
    <t xml:space="preserve">Organisaatio tiedostaa toimintaympäristössä olevat laitteet ja missä ne sijaitsevat. Laitteiden ylläpito, päivittäminen ja vaihtaminen mahdollistuu. Selvitystyö vähenee. </t>
  </si>
  <si>
    <t xml:space="preserve">Kerätään ensin nykyiset tiedot. Hyödynnetään operaattorin ja laitetoimittajan mahdollisia rekistereitä. </t>
  </si>
  <si>
    <t xml:space="preserve">Kadonneiden laitteiden vähentyminen. Toimintaympäristön tuntemus millaisia laitteita organisaatiolla on. Haavoittuvuus havainnointi mahdollistuu. </t>
  </si>
  <si>
    <t>Organisaation mahdollisuus etähallinnoida puhelinta tai tablettia. Esimerkiksi tyhjentää tiedot laitteen kadotessa.</t>
  </si>
  <si>
    <t xml:space="preserve">Estää laitteiden luvattoman käytön katoamis-/varkaus tapauksissa. </t>
  </si>
  <si>
    <t>Projekti etähallinnoinnin käyttöönottoon. Projektissa on hyvä huomioida myös tietoturvaominaisuuksien lisääminen jo asennusvaiheessa.</t>
  </si>
  <si>
    <t>Pienennetään riskiä organisaation tietojen menettämiseen.</t>
  </si>
  <si>
    <t>Organisaation käytössä olevilla mobiililaitteilla tulee olla aktiivinen tietoturvasovellus, joka on ajantasalla.</t>
  </si>
  <si>
    <t>Koostettu näkymä mahdollistaa nopean reagoinnin erilaisiin hyökkäyksiin ja haittaohjelmiin. Turvaa käyttäjien toimimista mobiililaitteilla. Herätteisiin on mahdollisuus reagoida.</t>
  </si>
  <si>
    <t>Puhelimia käyttöönotettaessa on syytä huomioida suojaustoimenpiteet, joilla varmistetaan oikea käyttäjä. SIM-korteissa on vakiona pin-koodit, jotka ovat kaikkien tiedossa.</t>
  </si>
  <si>
    <t>Laitteen joutuessa vääriin käsiin, vakiosalasanoilla mahdollisuus väärinkäyttää laitetta tai liittymää. Jos laitteessa ei ole suojausta pääsee ulkopuolinen tietoihin käsiksi. SIM-kortin vakio PIN-koodi voi aiheuttaa yhteystietojen päätymisen vääriin käsiin tai hallitsemattomat laskutukset.</t>
  </si>
  <si>
    <t xml:space="preserve">Laitteiden käyttöönotossa ohjeistuksien avulla tai teknisesti pakotetaan suojaustoimenpiteiden käyttöönotto. </t>
  </si>
  <si>
    <t>Väärinkäytösten vähentyminen.</t>
  </si>
  <si>
    <t>Organisaatioiden tietoa säilytetään myös mobiililaitteilla sähköpostin tai tiedostojen muodossa. Puhelimen joutuessa vääriin käsiin hallinnointi toimenpiteet voivat mahdollistaa etätyhjennyksen.</t>
  </si>
  <si>
    <t xml:space="preserve">Puhelimen kadotessa tai vääriin käsiin joutuessa voidaan laite puhdistaa kaikesta sisällöstä. </t>
  </si>
  <si>
    <t xml:space="preserve">Huomioidaan laitteiden käyttöönotossa organisaation käytänteiden asentaminen laitteille. Käyttäjä hyväksyy tämän esimerkiksi työsähköpostin lisäämisen yhteydessä. </t>
  </si>
  <si>
    <t>Tietojen menettämisen riski pienenee, sekä mobiililaitteiden väärinkäytökset vähentyvät.</t>
  </si>
  <si>
    <t>Tulostin- / Monitoimilaitteet</t>
  </si>
  <si>
    <t>Organisaatiolla on koostettu rekisteri käytössä olevista tulostimista sekä monitoimilaitteista</t>
  </si>
  <si>
    <t>Listauksen tuottaminen automaattijärjestelmien ja nykyisten tietojen avulla. Laiterekisteriin tarvittavat tiedot organisaation näkökulmasta läpikäydään ja rikastetaan tarvittaessa.</t>
  </si>
  <si>
    <t>Hallintatunnukset mahdollistavat laitteen ylläpitoa ja esimerkiksi lokitietojen läpikäyntiä. Vakio salasanat pääsääntöisesti löytyvät laitteiden käyttöohjeista.</t>
  </si>
  <si>
    <t>Estetään ulkopuolisten henkilöiden laitehallinnointi. Pahimmassa tapauksessa ulkopuolinen henkilö pääsee käsiksi laitteella tulostettuihin tiedostoihin.</t>
  </si>
  <si>
    <t xml:space="preserve">Laiterekisterin laitteiden läpikäynnillä. Uusien laitteiden käyttöönotossa käydään läpi tunnusten vaihtaminen. </t>
  </si>
  <si>
    <t>Väärinkäytösten vähentyminen. Tietosuojan ja tietomurron riskin pienentäminen.</t>
  </si>
  <si>
    <t>Laitteissa tunnistetaan haavoittuvaisuuksia, joihin tulee korjaavia päivityksiä. Myös laitteen toimintaa parantavia sekä virheidenkorjaus päivityksiä tulee.</t>
  </si>
  <si>
    <t>Verkossa haavoittuvuuden omaava laite aiheuttaa vakavan tietoturvariskin.</t>
  </si>
  <si>
    <t>Keskitetty päivityksien hallinnointi auttaa. Kaikkiin laitteisiin ei välttämättä kustannuksien puolesta tämä ole mahdollista, joten säännöllinen katselmointi ohjelmistoversioista. Laitetoimittajalta tulee tiedotteita, joten yhteyshenkilöiden varmistaminen tärkeää.</t>
  </si>
  <si>
    <t>Uhka pinta-alan pienentäminen.</t>
  </si>
  <si>
    <t>Tietoliikenteen eriyttäminen omiin verkkoalueisiinsa parantaa verkossa olevien laitteiden tietoturvaa, pienentämällä laitteisiin kohdistuvaa hyökkäyspinta-alaa. Erilliset laiteverkot on tunnistettu tietoturvavaatimuksiksi myös useissa tietoturvaa mittaavissa työkaluissa.​</t>
  </si>
  <si>
    <t>Luodaan verkko-osio, johon siirretään laiterekisteristä löytyvät laitteet. Vaatii yleensä paikan päällä tapahtuvan asennustyön.</t>
  </si>
  <si>
    <t>Hyökkäyspinta-alan pienentäminen.</t>
  </si>
  <si>
    <t>Verkkojen eriyttäminen</t>
  </si>
  <si>
    <t>Turvatulostaminen varmistaa, että tulostettu tieto päätyy oikealle henkilölle. Käyttäjä tunnistautuu tulostamisen jälkeen vielä tulostin-laitteella. Suositeltavaa etenkin julkisissa tilassa sijaitseviin laitteisiin, jonka luokse pääsyä ei ole hallinnoitu.</t>
  </si>
  <si>
    <t>Tulostettavissa dokumenteissa on arkaluontoista ja tietosuojan alaista materiaalia. Käytännöllä estetään tietojen joutumista vääriin käsiin. Toiminne estää myös inhimillisen väärälle laitteelle tulostuksen, koska henkilön tulee tunnistautua laitteella.</t>
  </si>
  <si>
    <t>Turvatulostus vaatii projektin, jossa päätetään laajuus ja tunnistautumismenetelmä.</t>
  </si>
  <si>
    <t>Tietosuoja paranee sekä fyysinen turvallisuus.</t>
  </si>
  <si>
    <t>Tietoturvakävely</t>
  </si>
  <si>
    <t>Monitoimilaitteilla skannattaessa sähköpostiin on syytä varmistaa, että dokumentin kulkema reitti on turvallinen. Laitteisiin voidaan asettaa sähköpostiympäristön laitetilit, joilla tiedon suojaaminen protokollien avulla lähetystilanteessa mahdollistuu.</t>
  </si>
  <si>
    <t xml:space="preserve">Normaalilla sähköposteilla toimitetut sähköpostit kulkevat postipalvelimien kautta, joista suojaamattomat tiedot on mahdollista lukea. </t>
  </si>
  <si>
    <t xml:space="preserve">Tekninen selvitys ympäristön toiminnasta skannaus sähköpostiin toiminnosta. Arviointi tietosuoja-/tietoturvavastaavan toimesta. </t>
  </si>
  <si>
    <t>Suojauksen parantuminen tietojen siirto-tilassa.</t>
  </si>
  <si>
    <t>Organisaatiolla on koostettu rekisteri käytössä olevista palvelimista</t>
  </si>
  <si>
    <t>Organisaatio tiedostaa toimintaympäristössä olevat palvelimet ja mitä ne sisältävät. Palvelimien elinkaaren hallinta, ylläpito ja päivittäminen mahdollistuu. Selvitystyö vähenee.</t>
  </si>
  <si>
    <t>Läpikäydään käytössä olevat paikalliset ja virtuaalipalvelimet. Kuvataan sisältö tiedonhallintamalliin.</t>
  </si>
  <si>
    <t xml:space="preserve">Käyttäjien pääsy organisaation palvelimiin. Tärkeä keskustelu käydä läpi palvelun toimittajien/-tuottajien kanssa. </t>
  </si>
  <si>
    <t>Kyberturvallisuuden uhka pinta-ala kasvaa mitä enemmän ja laajempia oikeuksia on käyttää palvelimia.</t>
  </si>
  <si>
    <t>AD-inventaario</t>
  </si>
  <si>
    <t xml:space="preserve">Tekninen toimenpide, jolla mahdollistetaan organisaation toimintaympäristön palauttaminen digiturvallisuuden poikkeamassa. </t>
  </si>
  <si>
    <t>Vikatilanteissa sekä digiturvallisuuden poikkeamissa on tärkeä varsinkin kriittisten palvelimien osalta kyetä jatkuuvuuden hallintaan sekä tarvittaessa palautumiseen.</t>
  </si>
  <si>
    <t>Varmistetaan palvelinkohtaisesti organisaation varautumisen kannalta tarvittavat tekniset määritykset, jotta organisaation jatkuvuus- ja palautumissuunnitelmat on mahdollisuus toteuttaa. Varmuuskopioidun tiedon on syytä olla eriytettynä normaalista toimintaympäristöstä.</t>
  </si>
  <si>
    <t>Mahdollistaa organisaation toimintaympäristön virheettömän toiminnan ja palautumisen normaaliin toimintaan digiturvallisuuden poikkeaman jälkeen.</t>
  </si>
  <si>
    <t>Lain edellyttämää lokitiedon kerääminen. Lokitietojen ohjaaminen erilliseen sijaintiin esimerkiksi SIEM-palvelulla, jolloin estetään pääkäyttäjäoikeuksilla lokitiedon muuttaminen.</t>
  </si>
  <si>
    <t>Vastuiden ja resurssien varmistaminen. Pääkäyttäjien määrittäminen palvelinkohtaisesti, jotka seuraavat hälytyksiä ja hoitavat tarvittavan tutkinnan. Mahdollistetaan toimintamalli havaintojen ja herätteiden käsittelyyn.</t>
  </si>
  <si>
    <t xml:space="preserve">Mahdollistaa digiturvallisuuden poikkeamien tutkinnan. Mahdollistaa myös havainnoinnin sekä reagoinnin. </t>
  </si>
  <si>
    <t>SIEM-suositus</t>
  </si>
  <si>
    <t>Verkossa olevilla palvelimilla tulee olla aktiivinen tietoturvasovellus, joka on ajantasalla.</t>
  </si>
  <si>
    <t>Koostettu näkymä mahdollistaa nopean reagoinnin erilaisiin hyökkäyksiin ja haittaohjelmiin. Herätteisiin on mahdollisuus reagoida.</t>
  </si>
  <si>
    <t>Palvelimien päivityskäytänteet syytä varmistaa. Haavoittuvaisuuksien lisäksi syytä huomioida päivitysten vaikutus organisaation normaaliin toimintaan.</t>
  </si>
  <si>
    <t>Palvelinten käyttöjärjestelmissä paikataan haavoittuvaisuuksia. Päivitykset myös tuovat tietoturvaan liittyviä parannuksia.</t>
  </si>
  <si>
    <t>Uhka pinta-alaa pienentäminen. Toimintaympäristön virheettömän toiminnan varmistaminen.</t>
  </si>
  <si>
    <t>Palvelinten eriyttäminen omaan osioonsa verkossa.</t>
  </si>
  <si>
    <t xml:space="preserve">Palvelinliikenteen eriyttäminen omiin verkkoalueisiinsa parantaa verkossa olevien laitteiden tietoturvaa, pienentämällä laitteisiin kohdistuvaa hyökkäyspinta-alaa. </t>
  </si>
  <si>
    <t>Vaatii projektin käynnistämisen. Palvelimet käydään läpi tapaus ja sisältö kohtaisesti. Vaatii ylläpitäjien ja mahdollisten toimittajien yhteistyötä.</t>
  </si>
  <si>
    <t>Pääsynhallinnan kehittäminen mahdollistuu. Hyökkäyspinta-alan pienentäminen.</t>
  </si>
  <si>
    <t xml:space="preserve">Vanhentuviksi palvelimiksi luetaan palvelimet, joiden käyttöjärjestelmään ei ole saatavilla enää säännöllisiä päivityksiä. Palvelimissa on hyvä olla elinkaariajattelu, joka mahdollistaa vanhentuvien palvelimien tunnistamisen. Palvelimia päivitettäessä tarvitaan usein myös tietojärjestelmä toimittaja/ylläpitäjä mukaan. </t>
  </si>
  <si>
    <t>Vanhentuvat palvelimet aiheuttavat ylimääräisen hyökkäyspinta-alan, varsinkin jos päivityksiä ei ole käyttöjärjestelmään saatavilla.</t>
  </si>
  <si>
    <t>Elinkaari ajattelu palvelimeen ja palvelinrekisteriin.  Rekisteriin hyvä kuvata myös järjestelmätoimittajat ja tarvittavat yhteystiedot.</t>
  </si>
  <si>
    <t>Toimenpiteet vanhoille palvelimille, Vanhat palvelimet</t>
  </si>
  <si>
    <t xml:space="preserve">Organisaation verkossa toimivat laitteet, joita ei ole tunnistettu aiheuttavat uhkapinta-alaa, johon ei pystytä varautumaan. </t>
  </si>
  <si>
    <t>Listauksen tuottaminen automaattijärjestelmien ja nykyisten tietojen avulla. Laiterekisteriin tarvittavat tiedot organisaation näkökulmasta läpikäydään ja rikastetaan tarvittaessa. NAC-palvelu tukee teknisesti tätä työtä.</t>
  </si>
  <si>
    <t>Tuntemattomien laitteiden vähentyminen. Toimintaympäristön tuntemus millaisia laitteita organisaatiolla on. Haavoittuvuus havainnointi mahdollistuu. Uhka pinta-alan pieneneminen.</t>
  </si>
  <si>
    <t>IoT-laitteet, IoT-ohjeistus, Prosessi - hankinta.</t>
  </si>
  <si>
    <t>Organisaation määrittämä listaus, joka käydään läpi laitteita hankittaessa.</t>
  </si>
  <si>
    <t xml:space="preserve">Organisaation verkossa toimivat laitteet, joille ei ole tehty vaikutuksen arviointia aiheuttavat uhkapinta-alaa. </t>
  </si>
  <si>
    <t xml:space="preserve">Resurssin varaaminen hankintaprosessien vaatimuksien tarkistukselle. </t>
  </si>
  <si>
    <t xml:space="preserve">Tuntemattomien laitteiden vähentyminen. Toimintaympäristön tuntemus millaisia laitteita organisaatiolla on. Haavoittuvuus havainnointi mahdollistuu. </t>
  </si>
  <si>
    <t>Prosessi - hankinta.</t>
  </si>
  <si>
    <t>Estetään ulkopuolisten henkilöiden laitehallinnointi. Pahimmassa tapauksessa ulkopuolinen henkilö pääsee käsiksi laitteen lokitietoihin.</t>
  </si>
  <si>
    <t xml:space="preserve">Väärinkäytösten vähentyminen. Tietosuojan ja tietomurron riskin pienentäminen. </t>
  </si>
  <si>
    <t xml:space="preserve">IoT-laitteiden hankinnan tulee kulkea IT-hankinta prosessin mukaisesti, joten organisaation läpileikkaava ohjeistus tärkeää. </t>
  </si>
  <si>
    <t xml:space="preserve">Organisaation verkkoon tulevat laitteet, joita ei ole tunnistettu aiheuttavat uhkapinta-alaa, johon ei pystytä varautumaan. </t>
  </si>
  <si>
    <t xml:space="preserve">Läpileikkaavat ohjeistukset sekä hankinta toimintamallin muistuttaminen säännöllisesti. NAC-palvelulla pystytään pakottamaan toimintamalli. </t>
  </si>
  <si>
    <t>Uhka pinta-alan pieneneminen.</t>
  </si>
  <si>
    <t>IoT-laitteiden eriyttäminen omaan osioonsa verkossa. Organisaation käytössä olevien laitteiden ohjaaminen vierasverkkoon aiheuttaa myös riskit liittyen tietojen sisältöön.</t>
  </si>
  <si>
    <t>Luodaan verkko-osio, johon siirretään kartoituksen avulla löytyneet laitteet. Vaatii yleensä paikan päällä tapahtuvan asennustyön, sekä laitteiden vaikutuksenarvioinnin.</t>
  </si>
  <si>
    <t>Organisaatiolla on koostettu rekisteri käytössä olevista verkkolaitteista.</t>
  </si>
  <si>
    <t>Organisaatio tiedostaa toimintaympäristössä olevat verkkolaitteet ja missä ne sijaitsevat. Tietoliikenne laitteiden elinkaaren hallinta, ylläpito ja päivittäminen mahdollistuu. Selvitystyö vähenee.</t>
  </si>
  <si>
    <t>Listauksen tuottaminen automaattijärjestelmien ja nykyisten tietojen avulla. Lisätään laiterekisteriin tarvittavat tiedot organisaation näkökulmasta. Läpikäydään listaus sekä rikastetaan tarvittaessa. NAC-palvelu tukee teknisesti tätä työtä.</t>
  </si>
  <si>
    <t>Uhka pinta-alan pienentäminen. Mahdollistetaan varautuminen digiturvallisuuden poikkeamiin verkkolaitteiden osalta. Haavoittuvuus havainnointi.</t>
  </si>
  <si>
    <t xml:space="preserve">Konfiguroinnit ovat tietyissä tilanteissa ainoastaan verkon ylläpitäjien tiedossa. Konfiguraatiot dokumentoituna säilytettävä tietoturvallisessa ympäristössä pääsynhallinnalla suojattuna. </t>
  </si>
  <si>
    <t>Organisaatio tiedostaa toimintaympäristössä verkkolaitteiden konfiguraatiot. Laitteiden vikaantuessa palautuminen on nopeampaa. Dokumentoinnilla pienennetään henkilöriskiä.</t>
  </si>
  <si>
    <t>Käydään verkkolaitelistaus läpi ja tarkistetaan laitekohtaiset määritykset. Muutoksenhallinnassa syytä ottaa huomioon, että konfigurointien muuttuessa voidaan tunnistaa mahdolliset ongelman aiheuttajat.</t>
  </si>
  <si>
    <t>Mahdollistaa varautumisen, jatkuvuuden suunnittelun ja palautumisen. Toimintaympäristön tuntemus paranee.</t>
  </si>
  <si>
    <t>MALLIPOHJA_ICT-Valmiussuunnitelma-Tietohallinnon liite, Muutostenhallinta</t>
  </si>
  <si>
    <t xml:space="preserve">Tietoliikenteen mahdollistavista laitteista on syytä varmistaa lokituksen päällä olo, säilytyskäytännöt ja laajuus. Automatiikkaa hyödyntäminen, joka tuottaa herätteitä esimerkiksi poikkeama tilanteissa.  </t>
  </si>
  <si>
    <t>Lain edellyttämää lokitiedon kerääminen. Lokitietojen ohjaaminen erilliseen keskistettyyn sijaintiin esimerkiksi SIEM-palvelulla, jolloin estetään pääkäyttäjäoikeuksilla lokitiedon muuttaminen.</t>
  </si>
  <si>
    <t>Vastuiden ja resurssien varmistaminen. Vastuun määrittäminen RACI-mallin avulla, jossa huomioidaan hälytyksien käsittely ja tarvittavan tutkinnan digiturvallisuuden poikkeamissa. Mahdollistetaan toimintamalli havaintojen ja herätteiden käsittelyyn.</t>
  </si>
  <si>
    <t>Vaikka tietoliikenne yhteyksien hallinnointi on tärkää, että tietoliikenteen yhteydet löytyvät dokumentoituna ja kuvattuna myös organisaatiolta itseltään.</t>
  </si>
  <si>
    <t xml:space="preserve">Organisaation toimintaympäristön tuntemus on tärkeää suunnitellessa esimerkiksi varautumisen- ja riskienhallinnan toimintoja. </t>
  </si>
  <si>
    <t>Vastuiden varmistaminen. Vastuun määrittäminen RACI-mallin avulla. Toimittajalta dokumentointien pyytäminen organisaation käyttöön.</t>
  </si>
  <si>
    <t>Toimintaympäristön tuntemus kehittyy. Mahdollistaa varautumisen-, palautumisen- ja jatkuuvuden suunnittelun.</t>
  </si>
  <si>
    <t xml:space="preserve">Tietoliikenteestä on yleensä olemassa oma lokitus esimerkiksi palomuurissa, jonka päällä olo, säilytyskäytännöt ja laajuus on syytä varmistaa. Automatiikkaa hyödyntäminen, joka tuottaa herätteitä esimerkiksi poikkeama tilanteissa.  </t>
  </si>
  <si>
    <t>Lain edellyttämää lokitustiedon kerääminen. Lokituksien ohjaaminen erilliseen sijaintiin esimerkiksi SIEM-palvelulla, jolloin estetään pääkäyttäjäoikeuksilla lokitiedon muuttaminen.</t>
  </si>
  <si>
    <t>Verkkosegmentointeja löytyy organisaatioista, mutta välttämättä dokumentointeja ei ole vaadittu toimittajalta. Toimintaympäristön tuntemuksen osalta kuvaukset organisaatiolle tärkeää.</t>
  </si>
  <si>
    <t>Vastuiden varmistaminen. Vastuun määrittäminen RACI-mallin avulla. Toimittajalta/ylläpitäjältä dokumentointien pyytäminen organisaation käyttöön.</t>
  </si>
  <si>
    <t>Toimintaympäristön muuttuessa sisältä ja ulkoa tulevassa liikenteessä joudutaan luomaan sääntöjä.  Säännölliset skannaukset toimivat auditointina tietoliikenteen osalta.</t>
  </si>
  <si>
    <t>Tietoliikenteen määritykset ja säännöt ovat pääsääntöisesti ihmisten suunnittelemia ja inhimillisen virheen mahdollisuus on olemassa.</t>
  </si>
  <si>
    <t xml:space="preserve">Palomuureilta saatavilla säännölliset raportit, joista poikkeamien tutkinta mahdollistuu. Sisäiseen- ja ulkoiseen skannaukseen on useita eri työkaluja, jotka on mahdollista ottaa käyttöön. </t>
  </si>
  <si>
    <t>Mahdollistaa hyökkäyspinta-alan tunnistamisen sekä toimenpiteet tämän pienentämiseksi.</t>
  </si>
  <si>
    <t>Toimintaympäristön muuttuessa sisältä ja ulkoa tulevassa liikenteessä joudutaan luomaan sääntöjä.  Säännölliset läpikäynnit toimittajan/ylläpitäjän kanssa.</t>
  </si>
  <si>
    <t>Laadunvarmistus-/läpikäyntipalaverit sidotaan esimerkiksi vuosikelloon.</t>
  </si>
  <si>
    <t>Virhetilanteissa, muutoksenhallinta ja digiturvallisuuden poikkeamat aiheuttavat selvitystyötä, jota pystytään vähentämään hyvällä dokumentoinnilla. Tunnistamaton tiedonsiirto aiheuttaa suuren riskin.</t>
  </si>
  <si>
    <t>Tuotetaan listaus järjestelmien välisistä integraatioista tiedonhallintamalliin. Vaatii todennäköisesti palvelinlistauksen läpikäymistä palvelinkerrallaan. Palvelinkohtaisesti kuvataan ajastetut tapahtumat.</t>
  </si>
  <si>
    <t>Kuvataan tiedonsiirrot järjestelmien välillä, mitä tapahtuu lähtötilanteesta siirron jälkeiseen tilanteeseen.</t>
  </si>
  <si>
    <t>Virhetilanteissa, muutoksenhallinta ja digiturvallisuuden poikkeamat aiheuttavat selvitystyötä, jota pystytään vähentämään hyvällä dokumentoinnilla.</t>
  </si>
  <si>
    <t>Tiedonhallintamallin listausta rikastetaan kuvauksilla tai ranskalaisin viivoin. Huomiota on syytä kiinnittää datan muoto prosessin eri vaiheissa.</t>
  </si>
  <si>
    <t>Tehdään vaikutustenarvio tiedonsiirtoon käytettävistä yhteyksistä ja tietosisällön luokituksesta.</t>
  </si>
  <si>
    <t>Tietoturvallisuus parantuu määritellyillä suojaustoimenpiteillä tunnistetuissa tietojärjestelmien ja palvelimien välisessä tiedonsiirrossa.</t>
  </si>
  <si>
    <t>Tiedonsiirtojen tunnistamisen ja prosessien kuvaamisen jälkeen on mahdollista tehdä vaikutuksenarviointi tiedon suojaamisen tarpeellisuudelle. Organisaation hyödyntäessä tietosisältö luokituksen kategorioita on työ helpompaa.</t>
  </si>
  <si>
    <t>Toimintaympäristön tuntemus kehittyy. Uhka pinta-ala pienenee.</t>
  </si>
  <si>
    <t>Hyvänä käytänteenä on koettu VPN-portaalin avaaminen, johon mahdollistetaan tietyt sisäverkon toiminnat, eikä suora pääsy etäyhteydellä kaikkeen sisäverkon toimintaan.</t>
  </si>
  <si>
    <t xml:space="preserve">VPN on yleensä olemassa omat lokitiedot, jotka kulkevat palomuurin kautta, jonka päällä olo, säilytyskäytännöt ja laajuus on syytä varmistaa. Automatiikkaa hyödyntäminen, joka tuottaa herätteitä esimerkiksi poikkeama tilanteissa. </t>
  </si>
  <si>
    <t>Lain edellyttämää lokitiedon kerääminen. Lokituksien ohjaaminen erilliseen sijaintiin esimerkiksi SIEM-palvelulla, jolloin estetään pääkäyttäjäoikeuksilla lokitiedon muuttaminen.</t>
  </si>
  <si>
    <t>Vastuiden ja resurssien varmistaminen. Vastuun määrittäminen RACI-mallin avulla, jossa huomioidaan hälytyksien käsittely ja tarvittavan tutkinnan digiturvallisuuden poikkeamissa. Mahdollistetaan toimintamalli havaintojen ja herätteiden käsittelyyn. VPN-lokitiedot ovat syytä eriyttää sisäisestä verkkoliikenteen lokitiedoista, koska niihin kohdistuu erilaiset riskit sekä uhkakuvat.</t>
  </si>
  <si>
    <t>Etätyöskentelyn yleistyessä on organisaation hyvä huomioida työskentelyohjeistus, joita työntekijän tulee noudattaa.</t>
  </si>
  <si>
    <t>Hyvien käytäntöjen jakaminen kehittyy organisaatiossa. Myös tietoturva/tietosuoja käytänteet etätyöskentelyssä ja millaista tietoa voidaan jakaa.</t>
  </si>
  <si>
    <t>Hankkeen pohjasta saa lähtötason ja tästä voi kehittää omaan organisaation sopivan pohjan. Työskentelyssä on tärkeää huomioida laitteet, joita työskentelyyn voi käyttää sekä ympäristöt, jossa työskentelyä voidaan tehdä.</t>
  </si>
  <si>
    <t>Etätyöt ulkomailla, Digiturvalliset kokouskäytänteet</t>
  </si>
  <si>
    <t>Kaksivaiheisella todentamisella käyttäjä vahvistaa tunnistautumista varsinkin kriittisien järjestelmien osalta. Etäyhteyksissä tärkeää tunnistaa käyttäjä luotettavammin.</t>
  </si>
  <si>
    <t>Kalastelutapaukset ovat jatkaneet kasvuaan edellisvuosina. Kaksivaiheinen todentaminen nostaa identiteetin suojaa jopa 99 % monien eri tutkimusten perusteella.</t>
  </si>
  <si>
    <t>Projektin käynnistäminen. Suunnitellaan käyttöönotto, koulutus sekä viestintä henkilöstölle. Kannattaa aloittaa esimerkiksi tietohallinnosta ja havaintojen perusteella laajentaa koko henkilöstölle.</t>
  </si>
  <si>
    <t>Identiteetinhallinta kehittyy. Väärinkäytökset vähenee, kosk</t>
  </si>
  <si>
    <t>MFA-käyttöönotto</t>
  </si>
  <si>
    <t xml:space="preserve">Onko langattomiin verkkoihin pääsyä rajattu riittävästi. Pystytäänkö verkoista tunnistamaan sinne kuulumattomat laitteet ja valvotaanko esimerkiksi hallintoverkkoon pääsyä riittävästi. </t>
  </si>
  <si>
    <t>Hyökkäyspinta-ala laajenee huomattavasti läpi käymättämöllä pääsynhallinnalla.</t>
  </si>
  <si>
    <t>Verkkosegmentti kohtaisesti läpikäydään, millainen valvonta on syytä järjestää. Hyväksytetäänkö laitteet tunnisteen avulla jo käyttöönotossa.</t>
  </si>
  <si>
    <t>Langattoman verkon toimiminen on yleensä organisaation tiloissa läpikäytynä. Tietoturvan kannalta on tärkeää varmistaa ja rajata myös ulkokattavuus.</t>
  </si>
  <si>
    <t xml:space="preserve">Langattoman verkon tarkistus organisaation sisätiloissa tuo toimintavarmuutta. Ulkokattavuuden rajaus on tärkeä tehdä väärinkäytösten estämiseksi. Esimerkiksi parkkipaikalla autossa ulkopuolinen henkilö voi yrittää huomaamatta pureutua langattomaan verkkoon. </t>
  </si>
  <si>
    <t>Tietoturvakävelyn avulla voidaan katsoa myös langattoman verkon toimintaa yhtä osa-alueena. Wlan-ongelmien ilmetessä luonnollinen tapa on määrittää tukihenkilöstölle toimintamalli langattoman verkon kattavuuden läpikäyntiin.</t>
  </si>
  <si>
    <t>Toimintaympäristön virheetön toiminta. Hyökkäys pinta-alan pienentäminen</t>
  </si>
  <si>
    <t>Pystytäänkö vierailijaverkon laajamittaisesti käytöllä estämään koko organisaation verkon toiminta. Onko vierailijaverkosta yhteyksiä avattu kuitenkin tuotantoverkkoon. Palomuurilla on tärkeä estää epämääräinen toiminta vierailija verkossa.</t>
  </si>
  <si>
    <t xml:space="preserve">Väärinkäytettynä ja väärin määritettynä ulkopuolinen toimija pystyy estämään tai häiritsemään organisaation normaalin verkon toimintaa. Myös laittomuudet ja muu epämääräinen käyttö on syytä estää vierailijaverkossa </t>
  </si>
  <si>
    <t>Wlan-vierailijaverkko on suositeltu eriyttämisestä kokonaan tuotannosta. Huomiona, että organisaation IoT-laitteet tai muut organisaation käytössä olevat laitteet ei olisi sijoitettuna tähän verkkoon. Myös tarkempi palomuuri sääntöjen asettaminen on tärkeää laittomien toimintojen estämiseksi sekä käyttöaste linjakapasiteetissä huomioida.</t>
  </si>
  <si>
    <t xml:space="preserve">Dokumentoidut ja läpikäydyt käyttöoikeudet ovat linjassa organisaation tietoturvapolitiikkaan. </t>
  </si>
  <si>
    <t>Käyttäjätunnusten hallinnan puutteet aiheuttavat tietoturvapuutteita. Käyttöoikeuspäätökset pystytään jakamaan tarvittaville pääkäyttäjille. Esimerkiksi uuden henkilön työhön tulo helpottuu.</t>
  </si>
  <si>
    <t>Määritetään pohja, jolla käyttöoikeudet myönnetään. Päätökset toimitetaan niitä tarvitseville tahoille.</t>
  </si>
  <si>
    <t xml:space="preserve">Mahdollistaa automaation ja roolipohjaisien käyttäjäoikeuksien kehittämisen identiteetinhallinnassa. </t>
  </si>
  <si>
    <t>Identiteetinhallinnan pilotoinnin vaatimukset ja määrittelyt</t>
  </si>
  <si>
    <t>Esimerkiksi toimittajat ja muut sidosryhmän, joilla on oikeudet organisaation toimintaympäristöön. Määräaikaisten oikeuksien asettaminen toistaiseksi voimassa olevien sijaan.</t>
  </si>
  <si>
    <t>Ulkopuolisten toimijoiden henkilöstö vaihtuu ja näistä ei välttämättä aina ilmoiteta. Ylimääräiset tunnukset aiheuttavat ylimääräisen uhka pinta-alan.</t>
  </si>
  <si>
    <t>Säännöllinen läpikäynti ulkopuolisten toimijoiden kanssa. Käyttämättömien käyttäjätunnuksien oikeuksien katkaiseminen.</t>
  </si>
  <si>
    <t>Ulkopuolisten henkilöiden käyttöoikeudet, Identiteetinhallinnan pilotoinnin vaatimukset ja määrittelyt</t>
  </si>
  <si>
    <t>Käyttöoikeuksien roolipohjainen ajattelu. Esimerkiksi ryhmittely tehtävänimikkeen</t>
  </si>
  <si>
    <t>Manuaalisen käyttäjäoikeuksien muutoksien ja selvitystyön vähentyminen. Käyttöoikeuksien ylläpito helpottuu.</t>
  </si>
  <si>
    <t>Tunnistetaan tehtävänimikkeet, jotka työskentelevät organisaatiossa. Tunnistetaan järjestelmät, joihin organisaatiossa luodaan oikeudet. Käydään läpi tehtäväkohtaisesti tarvittavat oikeudet ja vertaillaan roolipohjainen mahdollisuus.</t>
  </si>
  <si>
    <t xml:space="preserve">Käyttäjäoikeuksien hallinnoinnin kustannuksien pienentyminen. </t>
  </si>
  <si>
    <t>Ennalta määritellyt käytänteet käyttäjätunnusten lukitsemiseen poikkeamissa sekä poissaoloissa.</t>
  </si>
  <si>
    <t>Avoimet tunnukset, joita ei organisaatiossa käytetä aiheuttavat lisenssikustannuksia sekä pääsyä organisaatioiden toimintaympäristöön. Ylläpito ja selvitystyö pääkäyttäjillä helpottuu.</t>
  </si>
  <si>
    <t>Tunnistetaan käyttäjätarinat, milloin tunnukset olisi hyvä laittaa lukkoon. Mietitään missä tapauksissa tunnukset avataan tai poistetaan.</t>
  </si>
  <si>
    <t>Uhka pinta-alan pienentäminen. Lisenssikustannuksien pieneneminen.</t>
  </si>
  <si>
    <t>Käyttövaltuushallinnan periaatteet,</t>
  </si>
  <si>
    <t>Loppukäyttäjän kannalta tärkeää helpottaa tunnuksien hallinnointia. Myös hallinnoinnin kannalta tunnuksien ylläpito helpottuu. Suorakirjautumisista aiheutuu yleensä kustannuksia organisaatioille, jotka ovat syytä huomioida näitä suunniteltaessa ja tietojärjestelmä hankinnoissa.</t>
  </si>
  <si>
    <t>Useat käyttäjätunnukset ohjaavat käyttäjiä helppoihin salasanoihin ja niiden säilytyskäytäntöihin. Mahdollistaa keskitettyjä tietoturvatoimia kohdistamalla ne laajan käytön mahdollistaviin oikeuksiin.</t>
  </si>
  <si>
    <t>Tunnistetaan järjestelmät, joihin pystytään suorakirjautumista hyödyntämään esimerkiksi sähköpostioikeuksiin perustuen.  Tärkeää tunnistaa mitä kustannuksia aiheuttaa, mutta mitä oikeuksien ylläpitoa pystytään keskittämään.</t>
  </si>
  <si>
    <t xml:space="preserve">Loppukäyttäjien tietoturvallisempi toiminta. </t>
  </si>
  <si>
    <t>Teknisillä määrityksillä eri järjestelmiin pystytään asettamaan rajoituksia. Tärkeä myös ohjeistaa loppukäyttäjiä miksi salasanan vaatimuksia kasvatetaan.</t>
  </si>
  <si>
    <t xml:space="preserve">Käyttäjän tunnusten luvatonta käyttöä pystytään estämään. </t>
  </si>
  <si>
    <t>Hyödynnetään tietojärjestelmärekisteriä ja käydään läpi, millaiset tunnukset vaaditaan.</t>
  </si>
  <si>
    <t>Salasana käytänteet.</t>
  </si>
  <si>
    <t>Sähköposti- ympäristö</t>
  </si>
  <si>
    <t>Lisenssikeskustelut, jossa asiantuntijat käyvät sähköpostiympäristön tilanteen läpi päätöksentekijöiden kanssa.</t>
  </si>
  <si>
    <t>Vuosittaiset lisenssi keskustelut ja seurannat mahdollistavat kyberturvallisuuden kehittämisen.  Keskusteluilla myös varmistetaan, että ne tekniset ominaisuudet, jotka lisensseihin kuuluu, on myös otettu käyttöön.</t>
  </si>
  <si>
    <t>Vuosikelloon sidottu läpikäynti, jossa asiantuntijat tuottavat nykytilan kuvan suhteessa kyberturvallisuuden kehittämisen tarpeisiin, jolla mahdollistetaan päätöksenteko.</t>
  </si>
  <si>
    <t xml:space="preserve">Hallinnoidut lisenssikustannukset. </t>
  </si>
  <si>
    <t>M365 lisenssointi,</t>
  </si>
  <si>
    <t xml:space="preserve">Laajemmat lisenssit mahdollistavat varsinkin sähköposti-ympäristössä uusia palveluilla, joilla pystytään kehittämään kyberturvallisuutta. </t>
  </si>
  <si>
    <t>Digiturvallisuuteen liittyviä päivityksiä sähköpostiympäristöön tulee tiheään tahtiin, mutta niiden läpikäyntiin vaadittavia vastuita ja resursseja ei ole välttämättä huomioitu organisaatioissa.​</t>
  </si>
  <si>
    <t>Vastuiden ja resurssien varmistaminen. Pääkäyttäjien määrittäminen ympäristöön, jotka seuraavat tulevia päivityksiä ja mahdollistetaan toimintamalli ominaisuuksien käyttöönotolle.</t>
  </si>
  <si>
    <t>Sähköpostiympäristön kehittäminen ja ylläpito mahdollistuu.</t>
  </si>
  <si>
    <t>M365-sähköpostiympäristön hyvät käytänteet,, Google-ympäristön hyvät käytänteet, MFA-klinikka</t>
  </si>
  <si>
    <t>Mahdollisuus ottaa käyttöön organisaatioille räätälöity kirjautumissivu sähköposti-ympäristön käyttöön. Tärkeää ohjeistaa loppukäyttäjälle turvallisen ympäristön kirjautuminen.</t>
  </si>
  <si>
    <t>Sähköposti tunnukset on yleensä sidottu laajasti myös muihin järjestelmiin, jolloin väärinkäytökset on syytä estää. Työntekijällä on mahdollisuus tunnistaa, että kyseessä on organisaation käyttämä kirjautuminen ja tätä kautta kalastelu linkkeihin tunnusten syöttäminen vähenee.</t>
  </si>
  <si>
    <t>Määritetään organisaation kirjautumissivun ulkoasu ja otetaan teknisesti käyttöön.</t>
  </si>
  <si>
    <t>Riski kalasteluun lankeamiseen pienenee.</t>
  </si>
  <si>
    <t>DigiTyy-hanke M365-kirjautumissivun käyttöönotto</t>
  </si>
  <si>
    <t>Turvapostin hyödyntäminen tietoturvalliseen viestintään. Viestintäohjeistuksissa on syytä ottaa kantaa millaista sisältöä käyttäjä voi lähettää sähköpostilla ja mitä turvasähköpostilla.</t>
  </si>
  <si>
    <t>Tietojen menettämisen riski pienenee organisaatiossa turvapostijärjestelyllä. Turvasähköposti mahdollistaa tietojen toimittamisen sidosryhmille turvallisesti ja nopeuttaa monia prosesseja.</t>
  </si>
  <si>
    <t>Varmistetaan nykyisen ympäristön mahdollisuudet. Tarvittaessa hankinta, jonka määrityksessä tärkeä ottaa huomioon organisaation tarpeet. Ohjeistuksien ja viestintäohjeistuksien päivittäminen organisaatioon.</t>
  </si>
  <si>
    <t>Tilannekuvan tuottaminen sähköpostiympäristöstä. Syytä huomioida, että tietoturvakartoitus ei ole lopullinen ratkaisu, vaan perusedellytys nykytilan digiturvallisuuden tilannekuvan muodostamiseen</t>
  </si>
  <si>
    <t>Organisaatioiden sähköpostiympäristöt ovat yleensä jääneet vähäiselle huomiolle. Varmistetaan, että jatkuvasti kehittyvässä ympäristössä on otettu organisaation kannalta tärkeät kyberturvallisuutta parantavat toimenpiteet käyttöön.</t>
  </si>
  <si>
    <t>Organisaation kypsyystason salliessa tarkistetaan esimerkiksi hankkeen tuottamat hyvien käytänteiden peilaaminen omaan ympäristöön. Ulkopuolisilta toimittajilta on saatavilla valmiita palveluita hyvien käytänteiden määrittämiseen.</t>
  </si>
  <si>
    <t>Saadaan ymmärrys sähköpostiympäristön uhkapinta-alasta sekä mahdollistetaan tiekartta suunnittelu.</t>
  </si>
  <si>
    <t>M365-sähköpostiympäristön hyvät käytänteet,</t>
  </si>
  <si>
    <t xml:space="preserve">Sähköpostiympäristöissä on yleensä oma lokitus, jossa on myös mahdollisesti mukana automatiikkaa, joka tuottaa herätteitä esimerkiksi riskikäyttäjien osalta. </t>
  </si>
  <si>
    <t>91 % organisaatioon kohdistuvista hyökkäyksistä lähtee sähköpostiympäristön poikkeamasta. Lokitiedoista pystytään selvittämään mitä on tapahtunut esimerkiksi väärinkäytöstapauksissa.</t>
  </si>
  <si>
    <t>Vastuiden ja resurssien varmistaminen. Pääkäyttäjien määrittäminen ympäristöön, jotka seuraavat tulevia päivityksiä ja mahdollistetaan toimintamalli havaintojen ja herätteiden käsittelyyn.</t>
  </si>
  <si>
    <t>Mahdollistaa digiturvallisuuden poikkeamien tutkinnan. Mahdollistaa myös havainnoinnin sekä reagoinnin.</t>
  </si>
  <si>
    <t>Tietojärjestelmärekisteri, joka on sidottu tiedonhallintamalliin, on osa toimintaympäristön tuntemista ja mahdollistaa varautumisen.</t>
  </si>
  <si>
    <t>Tiedonhallintamallin ylläpitäminen. Tietojärjestelmä listauksen ajaminen tiedonhallintamalliin. Määritetään henkilöt koostamaan lista käytössä olevista tietojärjestelmistä.</t>
  </si>
  <si>
    <t xml:space="preserve">Käyttäjien pääsy SaaS-palveluihin. Tärkeä keskustelu käydä läpi palvelun toimittajien/-tuottajien kanssa. Varsinkin, jos pääkäyttäjiä ei ole organisaation puolella. HR-järjestelmän henkilöstön vertaaminen käyttöoikeuden omaaviin. </t>
  </si>
  <si>
    <t>Säännöllinen läpikäynti automatiikan tai pääkäyttäjien toimesta. SaaS-palvelun käyttäjille määritellään mahdollisuuksien mukaan määräaikaiset oikeudet, joka pakottaa läpikäynnin säännöllisesti</t>
  </si>
  <si>
    <t>Identiteetinhallinnan pilotoinnin vaatimukset ja määrittelyt, Ulkopuolisten henkilöiden käyttöoikeudet,</t>
  </si>
  <si>
    <t>Organisaation vastuu SaaS-ympäristöissä on tärkeä tunnistaa organisaation kannalta. Vastuu on tärkeä tunnistaa ylläpidon, päivityksien ja tietoturvaominaisuuksien käyttöönotoissa.</t>
  </si>
  <si>
    <t>SaaS-palveluiden ylläpito, varmuuskopiointi, vikatilanteet ja ohjeistukset on tärkeä pitää ajantasalla. Läpikäymättä asioita ja tiedostamatta SaaS-ympäristöjen tietoturvallisuus jää puutteelliseksi.</t>
  </si>
  <si>
    <t>RACI-malli pohjien hyödyntäminen SaaS-ympäristöjen kohdalla tiedonhallintamalliin. Häiriötaulu loppukäyttäjille toimii ohjeistuksena oman organisaation työntekijöille vikatilanteissa sekä digiturvallisuuden poikkeamissa.</t>
  </si>
  <si>
    <t>Häiriötaulu loppukäyttäjille, RACI-malli_POHJA</t>
  </si>
  <si>
    <t>Vikatilanteissa sekä digiturvallisuuden poikkeamissa on tärkeä varsinkin kriittisten palvelimien osalta kyetä jatkuvuuden hallintaan sekä tarvittaessa palautumiseen.</t>
  </si>
  <si>
    <t>Varmistetaan SaaS-ympäristö kohtaisesti organisaation varautumisen kannalta tarvittavat tekniset määritykset, jotta organisaation jatkuvuus- ja palautumissuunnitelmat on mahdollisuus toteuttaa. Varmuuskopioidun tiedon on syytä olla eriytettynä normaalista toimintaympäristöstä. Tarvittaessa huomioidaan katselukannan perustaminen toiseen sijaintiin.</t>
  </si>
  <si>
    <t xml:space="preserve">Organisaation toimintaympäristöön kohdistuu jatkuvasti erilaisia digiturvallisuuden poikkeamia. Prosessikuvaus on läpikäyty keskustelu, joka ohjaa vastuussa olevien tahojen toimintaa. </t>
  </si>
  <si>
    <t>Dokumentoidaan prosessi havainnosta reagoinnin kautta päätöksentekoon ja mahdollisesti tarvittavaan palautumiseen saakka. Prosessin ei tarvitse olla välttämättä kuva, vaan esimerkiksi ranskalaisin viivoin koostettu ketju tehtävästä ja vastuussa olevasta tahosta.</t>
  </si>
  <si>
    <t>Mahdollistetaan havainnointi, reagointi, päätöksenteko, varautuminen sekä palautauminen. Mahdollistetaan toimintaympäristön virheetön toiminta. Varautumisen tarkempi kuvaus mahdollistuu, kun pystymme määrittämään kuinka nopeasti palautuminen on mahdollista organisaation nykytoiminnassa.</t>
  </si>
  <si>
    <t xml:space="preserve">Laite ja ohjelmisto lisensseissä tarvitaan kooste tilannekuvaa varten. Esimerkiksi tiedonhallintamallin päivittämiseen voidaan tarvita yksilöityjä lisenssejä. </t>
  </si>
  <si>
    <t>Lisenssilistaukset mahdollistavat kustannuksienhallinnan. Esimerkiksi tiedonhallintamallin ylläpitämiseen tarvittavat lisenssit määrittävät hyvin pitkälti, onko tiedonhallintamallin ylläpitäminen mahdollista omantyön ohella pääkäyttäjien toimessa.</t>
  </si>
  <si>
    <t xml:space="preserve">Kerätään listaus käytettävistä lisensseistä. Varmistetaan kenellä tai millä laitteilla lisenssit ovat käytössä. </t>
  </si>
  <si>
    <t>Toimintaympäristön tuntemus. Hallitut lisenssikustannukset. Mahdollistaa digiturvallisuuden suunnittelun ja kehittämisen.</t>
  </si>
  <si>
    <t>Tietotilinpäätös.</t>
  </si>
  <si>
    <t xml:space="preserve">Uhka pinta-alan tiedostaminen ja nykyisen toimintaympäristön kuvaaminen mahdollisimman ymmärrettävään muotoon. Erimerkiksi Kyberturvallisuuskeskuksen kybersään käsittely organisaatiossa. </t>
  </si>
  <si>
    <t>Organisaation toimintaympäristön tilanteen muodostaminen auttaa miettimiseen, miten tästä eteenpäin. Asiantuntijat, jotka tuntevat organisaation toimintaympäristön pystyvät</t>
  </si>
  <si>
    <t>Tunnistetaan organisaation toimintaympäristöstä kriittiset toiminnot, joita pitää pystyä seuraamaan. Asetetaan tarvittavat mittarit, joista on hyötyä päätöksentekoa silmällä pitäen. Käydään keskustelu asiantuntijoiden toimesta johtoryhmälle, jotta saadaan yhteinen ajatus tarvittavista tiedoista raporttiin ja koostaminen mahdollistuu.</t>
  </si>
  <si>
    <t>Mahdollistetaan varautuminen ja digiturvallisuuden kehittäminen.</t>
  </si>
  <si>
    <t>Kyberpizza, Riskirekisteri, Kyberturvallisuuskeskuksen kybersää</t>
  </si>
  <si>
    <t>Tietotilinpäätös on koettu hyödylliseksi hankkeen organisaatioissa.</t>
  </si>
  <si>
    <t>Johtoryhmä saa käsityksen mitä toimenpiteitä organisaatiolta tullaan vaatimaan digitalisaation kehittyessä ja maailmantilanteen muuttuessa.</t>
  </si>
  <si>
    <t xml:space="preserve">Tietotilin päätöksen pohja on hyvä lähtökohta oman toiminnan ymmärtämiseen. </t>
  </si>
  <si>
    <t>Toimintaympäristön tilannekuvan ymmärrys kehittyy johtoryhmässä.</t>
  </si>
  <si>
    <t>MIM-pohja, Tietotilinpäätös.</t>
  </si>
  <si>
    <t xml:space="preserve">Järjestelmät ja palvelut yleensä mahdollistavat poikkeamien toimittamisen. Järjestelmät ja palvelut pääsääntöisesti kykenevät toimittamaan herätteet niitä käsitteleville henkilöille. </t>
  </si>
  <si>
    <t>Reagointiryhmässä tunnistettu lukuisia lähteitä, joista saatavaa syötettä ja lokitietoa organisaatioiden tulisi seurata. Riskirekisteri- sekä varautumistyössä on useita tapahtumia, joihin organisaatioiden tulisi pystyä reagoimaan. Oman työn ohella tehtävä seuranta jää usein jälkijättöiseksi ja on pyrkimystä vain palautua normaaliin tilanteeseen.</t>
  </si>
  <si>
    <t xml:space="preserve">Organisaation tunnistettava lähteet, joista havaintoja saadaan. Varmistetaan resurssit havainnoinnin tekemiseen. Varmin tapa on koostaa hälytykset ja havainnot koostettuun näkymään esimerkiksi SIEM-järjestelmällä. </t>
  </si>
  <si>
    <t>Perusedellytykset digiturvallisuuteen liittyvien poikkeamisen reagointiin, käsittelyyn ja palautumiseen.​​</t>
  </si>
  <si>
    <t>Havainnointi- ja reagointi prosessien kehittämisen pohja, Prosessi digiturvallisuuden poikkeama, Prosessi - Kalastelu toimintaohje, Prosessi laajamittainen häiriö, Prosessi palvelunestohyökkäys, Taso1 SOC pilotointi</t>
  </si>
  <si>
    <t>Kyberturvallisuuden poikkeamat vaativat yleensä nopeita toimia ja selkeitä toimintamalleja, jo. Reagointiin kuuluu läheisesti myös havainnoiden analysointi päätöksen tekoa varten. Tuotokset on oltava ymmärrettävää johtoryhmälle, jolla ei välttämättä ole tietoteknistä syväosaamista.</t>
  </si>
  <si>
    <t>Organisaation tunnistettava tapahtumat, joihin organisaation on tärkeää reagoida. Varmistetaan resurssit analysointia ja päätöksenteon valmistelua varten. Varmin tapa tähän on SOC-palvelu tai toiminnasta eriytetty osasto havaintojen käsittelyyn.</t>
  </si>
  <si>
    <t>Organisaatio saa edellytykset ja toimintamallit poikkeustilanteiden päätöksentekoa varten. Toimintaympäristön virheettömän toiminnan varmistaminen varsinkin kriittisien palveluiden osalta. Tilannekuvan tuottaminen mahdollistuu.</t>
  </si>
  <si>
    <t>Organisaation kyky johtaa havainnoista reagoinnin kautta päätöksenteon tueksi materiaalia. Analysoitu tilannekuva. Kyberturvallisuuteen liittyvän päätöksenteko tärkeä sitoa toimintamalleihin.</t>
  </si>
  <si>
    <t xml:space="preserve">Päätöksenteosta tulee näin ollen tietoon ja tilannekuvaan pohjautuvaa. </t>
  </si>
  <si>
    <t>Päätöksenteon prosessien läpikäynti. Kyberturvallisuuden havainnoinnista tarvittavaan päätöksentekoon. Varmistetaan, että päätöksentekoon tarvittavat oikeudet ja resurssit on saatavilla.</t>
  </si>
  <si>
    <t>Mahdollistaa ja nopeuttaa organisaation kyberturvallisuuteen liittyvän kehittämisen, toimenpiteet, reagoinnin ja palautumisen.</t>
  </si>
  <si>
    <t>Tietoturva/tietosuojakoulutuksien toteutuminen ja seurantaan panostaminen.</t>
  </si>
  <si>
    <t xml:space="preserve">Organisaatiolle koulutuksista aiheutuu kustannuksia, mutta näiden hyödyt jäävät yleensä saamatta, koska ei seurata suorittamis-/toteutumisasteikkoa. </t>
  </si>
  <si>
    <t>Varmistetaan ensin mitä koulutuksia tietoturva/tietosuojan osalta organisaatiossamme on. Käydään läpi seuranta ja jos automaation hyödyntäminen ei tule kysymykseen. Esihenkilöille vastuu huolehtia, kannustaa sekä seuraamaan toteutumista. Tärkeä huomioida työntekijöiden tyytyväisyys koulutuksiin.</t>
  </si>
  <si>
    <t>Mahdollistuu koulutuksien kehittäminen ja koulutuksien tyytyväisyys kysymys.</t>
  </si>
  <si>
    <t>Digiturvallisuuden vuosikelloon sidotaan kehitysresursseja normaalien säännöllisten tarkistuksien ja läpikäyntien lisäksi. Seuranta ja toimenpiteiden vastuu jaetaan. Seuranta toteutetaan esimerkiksi digiturvaryhmän avulla.</t>
  </si>
  <si>
    <t>DigiTyy -hanke</t>
  </si>
  <si>
    <t>Digiturvallisuuden todistus</t>
  </si>
  <si>
    <t>Todistus laskee automaattisesti kouluarvosanat "Raaka-aineet" annettujen vastausten perusteella hyödyntäen "Paisto"-välilehdellä olevia arvoja. 
Voit tallentaa numerot tulostamalla välilehden pdf-muotoon ja näin ollen vertailla tilanteen kehittymistä.</t>
  </si>
  <si>
    <t>Arvosana</t>
  </si>
  <si>
    <t>Sanallinen</t>
  </si>
  <si>
    <t>Kyberpizza</t>
  </si>
  <si>
    <t>Suunnittelu</t>
  </si>
  <si>
    <t>Todistuksen antajat: DigiTyy-hanke</t>
  </si>
  <si>
    <t>Onko organisaatiollanne käytössä työasemilla tietoturvasovellus (viruksentorjunta) sekä palomuuri?</t>
  </si>
  <si>
    <t>Ollaanko tietoisia kaikista ulkopuolisen toimittajan pääsyistä organisaationne tietojärjestelmiin?</t>
  </si>
  <si>
    <t>Tehdäänkö organisaationne tulostimiin ja monitoimilaitteisiin päivityksiä riittävin aikavälein?</t>
  </si>
  <si>
    <t>Onko organisaationne IoT-laitteille oma verkkosegmentti tai onko sitä osioitu riittävästi?</t>
  </si>
  <si>
    <t>Onko organisaationne esim. sähköpostin ja kriittisten tietojärjestelmien kautta kulkeva arkaluontoinen data salattu/kryptattu tiedonsiirrossa riittävästi?</t>
  </si>
  <si>
    <t>Tunnistetaanko organisaatiossanne toimitusketjuihin liittyvät uhkat?</t>
  </si>
  <si>
    <t>Onko organisaatiollanne kriittiselle järjestelmille dokumentoidut varajärjestelyt?</t>
  </si>
  <si>
    <t>Onko organisaatiollanne jatkuvuussuunnitelmat dokumentoituna kriittisten palveluiden osalta?</t>
  </si>
  <si>
    <t>Onko organisaatiollanne toipumissuunnitelmat dokumentoituna kriittisten järjestelmien osalta?</t>
  </si>
  <si>
    <t>Onko organisaatiossanne toteutettu varautumisen teemoihin liittyvää harjoittelua viimeisen vuoden aikana?</t>
  </si>
  <si>
    <t>Käydäänkö organisaationne johtoryhmässä läpi digiturvallisuuteen liittyviä teemoja?</t>
  </si>
  <si>
    <t>Onko organisaatiollanne ilmoituskäytänteet digiturvallisuuden poikkeamille?</t>
  </si>
  <si>
    <t>Onko organisaationne digiturvallisuuden kehittämiseen luotu tiekartta?</t>
  </si>
  <si>
    <t>Koostetaanko organisaationne digiturvan tilasta riittävää tilannekuvaa esim. ulkoisista syötteistä, tietolähteistä ja uutisista?</t>
  </si>
  <si>
    <t>Esitelläänkö johtoryhmällenne koostettuja raportteja ja tilannekuvaa organisaationne digiturvan tilasta?</t>
  </si>
  <si>
    <t>Onko organisaationne WLAN aluekattavuus riittävä rakennusten sisällä sekä rajattu ulkopuolelta?</t>
  </si>
  <si>
    <t>Onko organisaationne tiedonhallintamallissa huomioitu IT-rakenne tai arkkitehtuuri?</t>
  </si>
  <si>
    <t>Tiedonhallintamalli on hyvä pohjauttaa organisaation IT-arkkitehtuuriin. Huomioiden eri rekisterit ja niiden linkitykset toisiinsa. IT-rakenne ja arkkitehtuuri muodostuu pääkäyttäjistä, laitteista, tietojärjestelmistä sekä palvelimista jne.</t>
  </si>
  <si>
    <t>Erotellaanko organisaatiossanne ulkopuoliset tunnukset omista käyttäjätunnuksistanne esim. EXT-etuliitteellä?</t>
  </si>
  <si>
    <t>Organisaation ohjeistus tärkeää työntekijöille, kuinka toimitaan turvallisesti ja ei aiheuteta ylimääräistä uhkapinta-alaa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</si>
</sst>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Calibri"/>
      <family val="2"/>
      <scheme val="minor"/>
    </font>
    <font>
      <sz val="11"/>
      <color rgb="FF000000"/>
      <name val="Calibri"/>
      <family val="2"/>
    </font>
    <font>
      <sz val="8"/>
      <name val="Calibri"/>
      <family val="2"/>
      <scheme val="minor"/>
    </font>
    <font>
      <sz val="12"/>
      <color rgb="FF000000"/>
      <name val="Calibri"/>
      <family val="2"/>
    </font>
    <font>
      <sz val="12"/>
      <color theme="1"/>
      <name val="Calibri"/>
      <family val="2"/>
      <scheme val="minor"/>
    </font>
    <font>
      <sz val="14"/>
      <color theme="1"/>
      <name val="Calibri"/>
      <family val="2"/>
      <scheme val="minor"/>
    </font>
    <font>
      <sz val="11"/>
      <color rgb="FF000000"/>
      <name val="Calibri"/>
      <family val="2"/>
      <scheme val="minor"/>
    </font>
    <font>
      <b/>
      <sz val="11"/>
      <color theme="0"/>
      <name val="Calibri"/>
      <family val="2"/>
      <scheme val="minor"/>
    </font>
    <font>
      <b/>
      <sz val="36"/>
      <color theme="1"/>
      <name val="Arial"/>
      <family val="2"/>
    </font>
    <font>
      <b/>
      <sz val="72"/>
      <color theme="1"/>
      <name val="Arial"/>
      <family val="2"/>
    </font>
    <font>
      <sz val="22"/>
      <color theme="1"/>
      <name val="Arial"/>
      <family val="2"/>
    </font>
    <font>
      <sz val="22"/>
      <color theme="1"/>
      <name val="Calibri"/>
      <family val="2"/>
      <scheme val="minor"/>
    </font>
    <font>
      <b/>
      <sz val="14"/>
      <color theme="1"/>
      <name val="Arial"/>
      <family val="2"/>
    </font>
    <font>
      <b/>
      <sz val="14"/>
      <color theme="1"/>
      <name val="Calibri"/>
      <family val="2"/>
      <scheme val="minor"/>
    </font>
    <font>
      <b/>
      <sz val="22"/>
      <color theme="1"/>
      <name val="Arial"/>
      <family val="2"/>
    </font>
    <font>
      <b/>
      <sz val="22"/>
      <name val="Arial"/>
      <family val="2"/>
    </font>
    <font>
      <b/>
      <sz val="26"/>
      <name val="Arial"/>
      <family val="2"/>
    </font>
    <font>
      <b/>
      <sz val="18"/>
      <name val="Arial"/>
      <family val="2"/>
    </font>
    <font>
      <b/>
      <sz val="23"/>
      <name val="Arial"/>
      <family val="2"/>
    </font>
    <font>
      <sz val="23"/>
      <name val="Arial"/>
      <family val="2"/>
    </font>
    <font>
      <sz val="11"/>
      <color theme="1"/>
      <name val="Arial"/>
      <family val="2"/>
    </font>
    <font>
      <b/>
      <sz val="26"/>
      <color theme="1"/>
      <name val="Arial"/>
      <family val="2"/>
    </font>
    <font>
      <sz val="20"/>
      <name val="Arial"/>
      <family val="2"/>
    </font>
    <font>
      <sz val="26"/>
      <color theme="1"/>
      <name val="Calibri"/>
      <family val="2"/>
      <scheme val="minor"/>
    </font>
    <font>
      <sz val="16"/>
      <color theme="1"/>
      <name val="Calibri"/>
      <family val="2"/>
      <scheme val="minor"/>
    </font>
    <font>
      <sz val="18"/>
      <color theme="1"/>
      <name val="Calibri"/>
      <family val="2"/>
      <scheme val="minor"/>
    </font>
    <font>
      <sz val="16"/>
      <color rgb="FF000000"/>
      <name val="Calibri"/>
      <family val="2"/>
    </font>
    <font>
      <b/>
      <sz val="18"/>
      <color theme="1"/>
      <name val="Calibri"/>
      <family val="2"/>
      <scheme val="minor"/>
    </font>
    <font>
      <sz val="9"/>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00B050"/>
      <name val="Calibri"/>
      <family val="2"/>
      <scheme val="minor"/>
    </font>
  </fonts>
  <fills count="13">
    <fill>
      <patternFill patternType="none"/>
    </fill>
    <fill>
      <patternFill patternType="gray125"/>
    </fill>
    <fill>
      <patternFill patternType="solid">
        <fgColor theme="4"/>
        <bgColor theme="4"/>
      </patternFill>
    </fill>
    <fill>
      <patternFill patternType="solid">
        <fgColor rgb="FFA9A9A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0000"/>
        <bgColor indexed="64"/>
      </patternFill>
    </fill>
    <fill>
      <patternFill patternType="solid">
        <fgColor theme="7"/>
        <bgColor indexed="64"/>
      </patternFill>
    </fill>
    <fill>
      <patternFill patternType="solid">
        <fgColor rgb="FFFFC000"/>
        <bgColor indexed="64"/>
      </patternFill>
    </fill>
  </fills>
  <borders count="22">
    <border>
      <left/>
      <right/>
      <top/>
      <bottom/>
      <diagonal/>
    </border>
    <border>
      <left/>
      <right style="thin">
        <color rgb="FF000000"/>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s>
  <cellStyleXfs count="4">
    <xf numFmtId="0" fontId="0" fillId="0" borderId="0"/>
    <xf numFmtId="0" fontId="29" fillId="7" borderId="0" applyNumberFormat="0" applyBorder="0" applyAlignment="0" applyProtection="0"/>
    <xf numFmtId="0" fontId="30" fillId="8" borderId="0" applyNumberFormat="0" applyBorder="0" applyAlignment="0" applyProtection="0"/>
    <xf numFmtId="0" fontId="31" fillId="9" borderId="0" applyNumberFormat="0" applyBorder="0" applyAlignment="0" applyProtection="0"/>
  </cellStyleXfs>
  <cellXfs count="212">
    <xf numFmtId="0" fontId="0" fillId="0" borderId="0" xfId="0"/>
    <xf numFmtId="49" fontId="0" fillId="0" borderId="0" xfId="0" applyNumberFormat="1"/>
    <xf numFmtId="0" fontId="1" fillId="0" borderId="0" xfId="0" applyFont="1"/>
    <xf numFmtId="0" fontId="3" fillId="0" borderId="0" xfId="0" applyFont="1"/>
    <xf numFmtId="0" fontId="4" fillId="0" borderId="0" xfId="0" applyFont="1"/>
    <xf numFmtId="0" fontId="5" fillId="0" borderId="0" xfId="0" applyFont="1"/>
    <xf numFmtId="0" fontId="0" fillId="0" borderId="0" xfId="0" applyAlignment="1">
      <alignment wrapText="1"/>
    </xf>
    <xf numFmtId="0" fontId="0" fillId="0" borderId="1" xfId="0" applyBorder="1"/>
    <xf numFmtId="0" fontId="6" fillId="0" borderId="0" xfId="0" applyFont="1"/>
    <xf numFmtId="0" fontId="0" fillId="0" borderId="4" xfId="0" applyBorder="1"/>
    <xf numFmtId="0" fontId="0" fillId="0" borderId="5" xfId="0" applyBorder="1"/>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xf numFmtId="0" fontId="0" fillId="0" borderId="0" xfId="0" applyAlignment="1">
      <alignment horizontal="center" vertical="center"/>
    </xf>
    <xf numFmtId="0" fontId="0" fillId="0" borderId="9" xfId="0" applyBorder="1"/>
    <xf numFmtId="0" fontId="0" fillId="0" borderId="10" xfId="0" applyBorder="1"/>
    <xf numFmtId="0" fontId="0" fillId="0" borderId="10" xfId="0" applyBorder="1" applyAlignment="1">
      <alignment horizontal="center" vertical="center"/>
    </xf>
    <xf numFmtId="0" fontId="0" fillId="0" borderId="0" xfId="0"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3" fillId="0" borderId="0" xfId="0" applyFont="1"/>
    <xf numFmtId="0" fontId="17" fillId="4" borderId="17" xfId="0" applyFont="1" applyFill="1" applyBorder="1" applyAlignment="1">
      <alignment horizontal="center" vertical="center"/>
    </xf>
    <xf numFmtId="0" fontId="20" fillId="4" borderId="13" xfId="0" applyFont="1" applyFill="1" applyBorder="1"/>
    <xf numFmtId="0" fontId="21" fillId="4" borderId="19" xfId="0" applyFont="1" applyFill="1" applyBorder="1" applyAlignment="1">
      <alignment horizontal="center" vertical="center"/>
    </xf>
    <xf numFmtId="14" fontId="18" fillId="6" borderId="14" xfId="0" applyNumberFormat="1" applyFont="1" applyFill="1" applyBorder="1" applyAlignment="1">
      <alignment horizontal="center" vertical="center" wrapText="1"/>
    </xf>
    <xf numFmtId="164" fontId="18" fillId="6" borderId="13" xfId="0" applyNumberFormat="1" applyFont="1" applyFill="1" applyBorder="1" applyAlignment="1">
      <alignment horizontal="center" vertical="center" wrapText="1"/>
    </xf>
    <xf numFmtId="0" fontId="22" fillId="5" borderId="7" xfId="0" applyFont="1" applyFill="1" applyBorder="1" applyAlignment="1">
      <alignment horizontal="center" vertical="center" wrapText="1"/>
    </xf>
    <xf numFmtId="0" fontId="22" fillId="6" borderId="7" xfId="0" applyFont="1" applyFill="1" applyBorder="1" applyAlignment="1">
      <alignment horizontal="center" vertical="center" wrapText="1"/>
    </xf>
    <xf numFmtId="14" fontId="18" fillId="6" borderId="15" xfId="0" applyNumberFormat="1" applyFont="1" applyFill="1" applyBorder="1" applyAlignment="1">
      <alignment horizontal="center" vertical="center" wrapText="1"/>
    </xf>
    <xf numFmtId="0" fontId="23" fillId="0" borderId="0" xfId="0" applyFont="1"/>
    <xf numFmtId="14" fontId="22" fillId="5" borderId="8" xfId="0" applyNumberFormat="1" applyFont="1" applyFill="1" applyBorder="1" applyAlignment="1">
      <alignment horizontal="center" vertical="center" wrapText="1"/>
    </xf>
    <xf numFmtId="14" fontId="22" fillId="6" borderId="8" xfId="0" applyNumberFormat="1" applyFont="1" applyFill="1" applyBorder="1" applyAlignment="1">
      <alignment horizontal="center" vertical="center" wrapText="1"/>
    </xf>
    <xf numFmtId="14" fontId="22" fillId="5" borderId="11" xfId="0" applyNumberFormat="1" applyFont="1" applyFill="1" applyBorder="1" applyAlignment="1">
      <alignment horizontal="center" vertical="center" wrapText="1"/>
    </xf>
    <xf numFmtId="0" fontId="22" fillId="5" borderId="9" xfId="0" applyFont="1" applyFill="1" applyBorder="1" applyAlignment="1">
      <alignment horizontal="center" vertical="center" wrapText="1"/>
    </xf>
    <xf numFmtId="0" fontId="9" fillId="3" borderId="5" xfId="0" applyFont="1" applyFill="1" applyBorder="1" applyAlignment="1">
      <alignment horizontal="left" vertical="center"/>
    </xf>
    <xf numFmtId="0" fontId="10" fillId="3" borderId="5" xfId="0" applyFont="1" applyFill="1" applyBorder="1" applyAlignment="1">
      <alignment horizontal="left" vertical="center"/>
    </xf>
    <xf numFmtId="0" fontId="10" fillId="3" borderId="6" xfId="0" applyFont="1" applyFill="1" applyBorder="1" applyAlignment="1">
      <alignment horizontal="left" vertical="center"/>
    </xf>
    <xf numFmtId="0" fontId="9" fillId="3" borderId="0" xfId="0" applyFont="1" applyFill="1" applyAlignment="1">
      <alignment horizontal="left" vertical="center"/>
    </xf>
    <xf numFmtId="0" fontId="10" fillId="3" borderId="0" xfId="0" applyFont="1" applyFill="1" applyAlignment="1">
      <alignment horizontal="left" vertical="center"/>
    </xf>
    <xf numFmtId="0" fontId="10" fillId="3" borderId="8" xfId="0" applyFont="1" applyFill="1" applyBorder="1" applyAlignment="1">
      <alignment horizontal="left" vertical="center"/>
    </xf>
    <xf numFmtId="0" fontId="12" fillId="3" borderId="0" xfId="0" applyFont="1" applyFill="1"/>
    <xf numFmtId="0" fontId="12" fillId="3" borderId="8" xfId="0" applyFont="1" applyFill="1" applyBorder="1"/>
    <xf numFmtId="0" fontId="14" fillId="3" borderId="7" xfId="0" applyFont="1" applyFill="1" applyBorder="1" applyAlignment="1">
      <alignment horizontal="left" vertical="center"/>
    </xf>
    <xf numFmtId="0" fontId="14" fillId="3" borderId="0" xfId="0" applyFont="1" applyFill="1" applyAlignment="1">
      <alignment horizontal="left" vertical="center"/>
    </xf>
    <xf numFmtId="0" fontId="17" fillId="4" borderId="6" xfId="0" applyFont="1" applyFill="1" applyBorder="1" applyAlignment="1">
      <alignment horizontal="center" vertical="center"/>
    </xf>
    <xf numFmtId="0" fontId="19" fillId="6" borderId="15" xfId="0" applyFont="1" applyFill="1" applyBorder="1" applyAlignment="1">
      <alignment horizontal="center" vertical="center" wrapText="1"/>
    </xf>
    <xf numFmtId="14" fontId="22" fillId="5" borderId="0" xfId="0" applyNumberFormat="1" applyFont="1" applyFill="1" applyAlignment="1">
      <alignment horizontal="center" vertical="center" wrapText="1"/>
    </xf>
    <xf numFmtId="0" fontId="22" fillId="5" borderId="8" xfId="0" applyFont="1" applyFill="1" applyBorder="1" applyAlignment="1">
      <alignment horizontal="center" vertical="center" wrapText="1"/>
    </xf>
    <xf numFmtId="14" fontId="22" fillId="6" borderId="0" xfId="0" applyNumberFormat="1" applyFont="1" applyFill="1" applyAlignment="1">
      <alignment horizontal="center" vertical="center" wrapText="1"/>
    </xf>
    <xf numFmtId="0" fontId="22" fillId="6" borderId="8"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4" fillId="0" borderId="14" xfId="0" applyFont="1" applyBorder="1"/>
    <xf numFmtId="0" fontId="24" fillId="0" borderId="19" xfId="0" applyFont="1" applyBorder="1"/>
    <xf numFmtId="0" fontId="0" fillId="0" borderId="11" xfId="0" applyBorder="1"/>
    <xf numFmtId="0" fontId="0" fillId="0" borderId="5" xfId="0" applyBorder="1" applyAlignment="1">
      <alignment horizontal="left" vertical="top"/>
    </xf>
    <xf numFmtId="0" fontId="0" fillId="0" borderId="6" xfId="0" applyBorder="1" applyAlignment="1">
      <alignment horizontal="left" vertical="top"/>
    </xf>
    <xf numFmtId="0" fontId="1" fillId="0" borderId="0" xfId="0" applyFont="1" applyAlignment="1">
      <alignment horizontal="left" vertical="top" wrapText="1"/>
    </xf>
    <xf numFmtId="0" fontId="0" fillId="0" borderId="0" xfId="0" applyAlignment="1">
      <alignment horizontal="left" vertical="top"/>
    </xf>
    <xf numFmtId="0" fontId="0" fillId="0" borderId="8" xfId="0" applyBorder="1" applyAlignment="1">
      <alignment horizontal="left" vertical="top"/>
    </xf>
    <xf numFmtId="0" fontId="26" fillId="0" borderId="19" xfId="0" applyFont="1" applyBorder="1" applyAlignment="1">
      <alignment horizontal="center" vertical="center"/>
    </xf>
    <xf numFmtId="0" fontId="0" fillId="0" borderId="14" xfId="0" applyBorder="1" applyAlignment="1">
      <alignment horizontal="left" vertical="top"/>
    </xf>
    <xf numFmtId="0" fontId="0" fillId="0" borderId="10" xfId="0" applyBorder="1" applyAlignment="1">
      <alignment horizontal="left" vertical="top"/>
    </xf>
    <xf numFmtId="0" fontId="4" fillId="0" borderId="7" xfId="0" applyFont="1" applyBorder="1" applyAlignment="1">
      <alignment horizontal="left" vertical="top"/>
    </xf>
    <xf numFmtId="0" fontId="3" fillId="0" borderId="7" xfId="0" applyFont="1" applyBorder="1" applyAlignment="1">
      <alignment horizontal="left" vertical="top"/>
    </xf>
    <xf numFmtId="0" fontId="3" fillId="0" borderId="9" xfId="0" applyFont="1" applyBorder="1" applyAlignment="1">
      <alignment horizontal="left" vertical="top"/>
    </xf>
    <xf numFmtId="0" fontId="0" fillId="0" borderId="0" xfId="0" applyAlignment="1">
      <alignment horizontal="left" vertical="top" wrapText="1"/>
    </xf>
    <xf numFmtId="0" fontId="0" fillId="0" borderId="7" xfId="0" applyBorder="1" applyAlignment="1">
      <alignment horizontal="left" vertical="top"/>
    </xf>
    <xf numFmtId="0" fontId="0" fillId="0" borderId="9" xfId="0" applyBorder="1" applyAlignment="1">
      <alignment horizontal="left" vertical="top"/>
    </xf>
    <xf numFmtId="0" fontId="0" fillId="0" borderId="19" xfId="0" applyBorder="1" applyAlignment="1">
      <alignment horizontal="left" vertical="top" wrapText="1"/>
    </xf>
    <xf numFmtId="0" fontId="0" fillId="0" borderId="18" xfId="0" applyBorder="1" applyAlignment="1">
      <alignment horizontal="left" vertical="top" wrapText="1"/>
    </xf>
    <xf numFmtId="0" fontId="0" fillId="0" borderId="18" xfId="0" applyBorder="1" applyAlignment="1">
      <alignment horizontal="left" vertical="top"/>
    </xf>
    <xf numFmtId="0" fontId="0" fillId="0" borderId="16" xfId="0" applyBorder="1"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1" xfId="0" applyBorder="1" applyAlignment="1">
      <alignment horizontal="left" vertical="top"/>
    </xf>
    <xf numFmtId="0" fontId="0" fillId="0" borderId="15" xfId="0" applyBorder="1" applyAlignment="1">
      <alignment horizontal="left" vertical="top"/>
    </xf>
    <xf numFmtId="0" fontId="0" fillId="0" borderId="4" xfId="0" applyBorder="1" applyAlignment="1">
      <alignment horizontal="left" vertical="top"/>
    </xf>
    <xf numFmtId="0" fontId="24" fillId="0" borderId="14" xfId="0" applyFont="1" applyBorder="1" applyAlignment="1">
      <alignment horizontal="left" vertical="top"/>
    </xf>
    <xf numFmtId="0" fontId="24" fillId="0" borderId="15" xfId="0" applyFont="1" applyBorder="1" applyAlignment="1">
      <alignment horizontal="left" vertical="top"/>
    </xf>
    <xf numFmtId="0" fontId="24" fillId="0" borderId="13" xfId="0" applyFont="1" applyBorder="1" applyAlignment="1">
      <alignment horizontal="left" vertical="top"/>
    </xf>
    <xf numFmtId="0" fontId="24" fillId="0" borderId="9" xfId="0" applyFont="1" applyBorder="1"/>
    <xf numFmtId="0" fontId="24" fillId="0" borderId="10" xfId="0" applyFont="1" applyBorder="1"/>
    <xf numFmtId="0" fontId="5" fillId="0" borderId="5" xfId="0" applyFont="1" applyBorder="1"/>
    <xf numFmtId="0" fontId="5" fillId="0" borderId="6" xfId="0" applyFont="1" applyBorder="1"/>
    <xf numFmtId="0" fontId="0" fillId="0" borderId="13" xfId="0" applyBorder="1" applyAlignment="1">
      <alignment horizontal="left" vertical="top" wrapText="1"/>
    </xf>
    <xf numFmtId="0" fontId="0" fillId="0" borderId="4" xfId="0" applyBorder="1" applyAlignment="1">
      <alignment horizontal="left" vertical="top" wrapText="1"/>
    </xf>
    <xf numFmtId="0" fontId="0" fillId="0" borderId="7" xfId="0" applyBorder="1" applyAlignment="1">
      <alignment horizontal="left" vertical="top" wrapText="1"/>
    </xf>
    <xf numFmtId="0" fontId="0" fillId="0" borderId="9" xfId="0" applyBorder="1" applyAlignment="1">
      <alignment horizontal="left" vertical="top" wrapText="1"/>
    </xf>
    <xf numFmtId="0" fontId="0" fillId="0" borderId="8" xfId="0" applyBorder="1" applyAlignment="1">
      <alignment horizontal="center"/>
    </xf>
    <xf numFmtId="0" fontId="0" fillId="0" borderId="11" xfId="0" applyBorder="1" applyAlignment="1">
      <alignment horizontal="center"/>
    </xf>
    <xf numFmtId="0" fontId="0" fillId="0" borderId="6" xfId="0" applyBorder="1" applyAlignment="1">
      <alignment horizontal="center"/>
    </xf>
    <xf numFmtId="0" fontId="5" fillId="0" borderId="5" xfId="0" applyFont="1" applyBorder="1" applyAlignment="1">
      <alignment wrapText="1"/>
    </xf>
    <xf numFmtId="0" fontId="0" fillId="0" borderId="10" xfId="0" applyBorder="1" applyAlignment="1">
      <alignment wrapText="1"/>
    </xf>
    <xf numFmtId="0" fontId="0" fillId="0" borderId="8" xfId="0" applyBorder="1" applyAlignment="1">
      <alignment horizontal="left" vertical="top" wrapText="1"/>
    </xf>
    <xf numFmtId="0" fontId="0" fillId="0" borderId="11"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14" fillId="3" borderId="0" xfId="0" applyFont="1" applyFill="1" applyAlignment="1">
      <alignment horizontal="center" vertical="center"/>
    </xf>
    <xf numFmtId="0" fontId="14" fillId="3" borderId="8" xfId="0" applyFont="1" applyFill="1" applyBorder="1" applyAlignment="1">
      <alignment horizontal="center" vertical="center"/>
    </xf>
    <xf numFmtId="0" fontId="0" fillId="0" borderId="11" xfId="0" applyBorder="1" applyAlignment="1">
      <alignment vertical="top" wrapText="1"/>
    </xf>
    <xf numFmtId="0" fontId="0" fillId="0" borderId="16" xfId="0" applyBorder="1" applyAlignment="1">
      <alignment vertical="top" wrapText="1"/>
    </xf>
    <xf numFmtId="0" fontId="0" fillId="0" borderId="20" xfId="0" applyBorder="1"/>
    <xf numFmtId="0" fontId="0" fillId="0" borderId="6" xfId="0" applyBorder="1"/>
    <xf numFmtId="0" fontId="0" fillId="0" borderId="8" xfId="0" applyBorder="1"/>
    <xf numFmtId="0" fontId="0" fillId="0" borderId="21" xfId="0" applyBorder="1"/>
    <xf numFmtId="0" fontId="25" fillId="0" borderId="0" xfId="0" applyFont="1"/>
    <xf numFmtId="0" fontId="28" fillId="0" borderId="0" xfId="0" applyFont="1" applyAlignment="1">
      <alignment wrapText="1"/>
    </xf>
    <xf numFmtId="0" fontId="1" fillId="0" borderId="7" xfId="0" applyFont="1" applyBorder="1" applyAlignment="1">
      <alignment horizontal="left" vertical="top"/>
    </xf>
    <xf numFmtId="0" fontId="4" fillId="0" borderId="4" xfId="0" applyFont="1" applyBorder="1" applyAlignment="1">
      <alignment horizontal="left" vertical="top"/>
    </xf>
    <xf numFmtId="0" fontId="1" fillId="0" borderId="9" xfId="0" applyFont="1" applyBorder="1" applyAlignment="1">
      <alignment horizontal="left" vertical="top"/>
    </xf>
    <xf numFmtId="0" fontId="5" fillId="0" borderId="4" xfId="0" applyFont="1" applyBorder="1" applyAlignment="1">
      <alignment wrapText="1"/>
    </xf>
    <xf numFmtId="0" fontId="0" fillId="0" borderId="13" xfId="0" applyBorder="1" applyAlignment="1">
      <alignment horizontal="left" vertical="top"/>
    </xf>
    <xf numFmtId="0" fontId="0" fillId="0" borderId="19" xfId="0" applyBorder="1" applyAlignment="1">
      <alignment horizontal="left" vertical="top"/>
    </xf>
    <xf numFmtId="0" fontId="7" fillId="2" borderId="2" xfId="0" applyFont="1" applyFill="1" applyBorder="1" applyAlignment="1">
      <alignment horizontal="left" vertical="top"/>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xf>
    <xf numFmtId="0" fontId="0" fillId="0" borderId="2" xfId="0" applyBorder="1"/>
    <xf numFmtId="0" fontId="30" fillId="8" borderId="16" xfId="2" applyBorder="1" applyAlignment="1">
      <alignment horizontal="left" vertical="top"/>
    </xf>
    <xf numFmtId="0" fontId="31" fillId="9" borderId="18" xfId="3" applyBorder="1" applyAlignment="1">
      <alignment horizontal="left" vertical="top"/>
    </xf>
    <xf numFmtId="0" fontId="29" fillId="7" borderId="18" xfId="1" applyBorder="1" applyAlignment="1">
      <alignment horizontal="left" vertical="top"/>
    </xf>
    <xf numFmtId="0" fontId="0" fillId="10" borderId="8" xfId="0" applyFill="1" applyBorder="1" applyAlignment="1">
      <alignment horizontal="left" vertical="top"/>
    </xf>
    <xf numFmtId="0" fontId="0" fillId="11" borderId="7" xfId="0" applyFill="1" applyBorder="1" applyAlignment="1">
      <alignment horizontal="left" vertical="top" wrapText="1"/>
    </xf>
    <xf numFmtId="0" fontId="0" fillId="11" borderId="0" xfId="0" applyFill="1" applyAlignment="1">
      <alignment wrapText="1"/>
    </xf>
    <xf numFmtId="0" fontId="0" fillId="10" borderId="6" xfId="0" applyFill="1" applyBorder="1" applyAlignment="1">
      <alignment horizontal="left" vertical="top"/>
    </xf>
    <xf numFmtId="0" fontId="0" fillId="12" borderId="7" xfId="0" applyFill="1" applyBorder="1" applyAlignment="1">
      <alignment horizontal="left" vertical="top"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5" fillId="0" borderId="10" xfId="0" applyFont="1" applyBorder="1" applyAlignment="1">
      <alignment horizontal="left" vertical="center" wrapText="1"/>
    </xf>
    <xf numFmtId="0" fontId="25" fillId="0" borderId="11" xfId="0" applyFont="1" applyBorder="1" applyAlignment="1">
      <alignment horizontal="left" vertical="center" wrapText="1"/>
    </xf>
    <xf numFmtId="0" fontId="25" fillId="0" borderId="4" xfId="0" applyFont="1" applyBorder="1" applyAlignment="1">
      <alignment horizontal="left" vertical="top" wrapText="1"/>
    </xf>
    <xf numFmtId="0" fontId="25" fillId="0" borderId="5" xfId="0" applyFont="1" applyBorder="1" applyAlignment="1">
      <alignment horizontal="left" vertical="top" wrapText="1"/>
    </xf>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0" fontId="25" fillId="0" borderId="0" xfId="0" applyFont="1" applyAlignment="1">
      <alignment horizontal="left" vertical="top" wrapText="1"/>
    </xf>
    <xf numFmtId="0" fontId="25" fillId="0" borderId="8" xfId="0" applyFont="1" applyBorder="1" applyAlignment="1">
      <alignment horizontal="left" vertical="top" wrapText="1"/>
    </xf>
    <xf numFmtId="0" fontId="25" fillId="0" borderId="9" xfId="0" applyFont="1" applyBorder="1" applyAlignment="1">
      <alignment horizontal="left" vertical="top" wrapText="1"/>
    </xf>
    <xf numFmtId="0" fontId="25" fillId="0" borderId="10" xfId="0" applyFont="1" applyBorder="1" applyAlignment="1">
      <alignment horizontal="left" vertical="top" wrapText="1"/>
    </xf>
    <xf numFmtId="0" fontId="25" fillId="0" borderId="11"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24" fillId="0" borderId="18" xfId="0" applyFont="1"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12" borderId="5" xfId="0" applyFill="1" applyBorder="1" applyAlignment="1">
      <alignment horizontal="left" vertical="top" wrapText="1"/>
    </xf>
    <xf numFmtId="0" fontId="0" fillId="12" borderId="6" xfId="0" applyFill="1" applyBorder="1" applyAlignment="1">
      <alignment horizontal="left" vertical="top" wrapText="1"/>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24" fillId="0" borderId="12" xfId="0" applyFont="1" applyBorder="1" applyAlignment="1">
      <alignment horizontal="center" vertical="center"/>
    </xf>
    <xf numFmtId="0" fontId="24" fillId="0" borderId="18" xfId="0" applyFont="1" applyBorder="1" applyAlignment="1">
      <alignment horizontal="center" vertical="center"/>
    </xf>
    <xf numFmtId="0" fontId="24" fillId="0" borderId="16" xfId="0" applyFont="1" applyBorder="1" applyAlignment="1">
      <alignment horizontal="center" vertical="center"/>
    </xf>
    <xf numFmtId="0" fontId="24" fillId="0" borderId="14" xfId="0" applyFont="1" applyBorder="1" applyAlignment="1">
      <alignment horizontal="left" vertical="top"/>
    </xf>
    <xf numFmtId="0" fontId="24" fillId="0" borderId="15" xfId="0" applyFont="1" applyBorder="1" applyAlignment="1">
      <alignment horizontal="left" vertical="top"/>
    </xf>
    <xf numFmtId="0" fontId="25" fillId="0" borderId="12"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6" xfId="0" applyFont="1" applyBorder="1" applyAlignment="1">
      <alignment horizontal="center" vertical="center" wrapText="1"/>
    </xf>
    <xf numFmtId="0" fontId="1" fillId="0" borderId="0" xfId="0" applyFont="1" applyAlignment="1">
      <alignment horizontal="left" vertical="top" wrapText="1"/>
    </xf>
    <xf numFmtId="0" fontId="1" fillId="0" borderId="8"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24" fillId="0" borderId="12" xfId="0" applyFont="1" applyBorder="1" applyAlignment="1">
      <alignment horizontal="center" vertical="center" wrapText="1"/>
    </xf>
    <xf numFmtId="0" fontId="24" fillId="0" borderId="16" xfId="0" applyFont="1" applyBorder="1" applyAlignment="1">
      <alignment horizontal="center" vertical="center" wrapText="1"/>
    </xf>
    <xf numFmtId="0" fontId="0" fillId="12" borderId="0" xfId="0" applyFill="1" applyAlignment="1">
      <alignment horizontal="left" vertical="top" wrapText="1"/>
    </xf>
    <xf numFmtId="0" fontId="0" fillId="12" borderId="8" xfId="0" applyFill="1" applyBorder="1" applyAlignment="1">
      <alignment horizontal="left" vertical="top" wrapText="1"/>
    </xf>
    <xf numFmtId="0" fontId="0" fillId="0" borderId="0" xfId="0" applyAlignment="1">
      <alignment vertical="top" wrapText="1"/>
    </xf>
    <xf numFmtId="0" fontId="26" fillId="0" borderId="12" xfId="0" applyFont="1" applyBorder="1" applyAlignment="1">
      <alignment horizontal="center" vertical="center"/>
    </xf>
    <xf numFmtId="0" fontId="26" fillId="0" borderId="18" xfId="0" applyFont="1" applyBorder="1" applyAlignment="1">
      <alignment horizontal="center" vertical="center"/>
    </xf>
    <xf numFmtId="0" fontId="26" fillId="0" borderId="16" xfId="0" applyFont="1" applyBorder="1" applyAlignment="1">
      <alignment horizontal="center" vertical="center"/>
    </xf>
    <xf numFmtId="0" fontId="0" fillId="0" borderId="14" xfId="0" applyBorder="1" applyAlignment="1">
      <alignment horizontal="left" vertical="top" wrapText="1"/>
    </xf>
    <xf numFmtId="0" fontId="0" fillId="0" borderId="15" xfId="0" applyBorder="1" applyAlignment="1">
      <alignment horizontal="left" vertical="top" wrapText="1"/>
    </xf>
    <xf numFmtId="0" fontId="24" fillId="0" borderId="4" xfId="0" applyFont="1" applyBorder="1" applyAlignment="1">
      <alignment horizontal="left" vertical="top"/>
    </xf>
    <xf numFmtId="0" fontId="24" fillId="0" borderId="6" xfId="0" applyFont="1" applyBorder="1" applyAlignment="1">
      <alignment horizontal="left" vertical="top"/>
    </xf>
    <xf numFmtId="0" fontId="26" fillId="0" borderId="7" xfId="0" applyFont="1" applyBorder="1" applyAlignment="1">
      <alignment horizontal="left" vertical="top"/>
    </xf>
    <xf numFmtId="0" fontId="26" fillId="0" borderId="8" xfId="0" applyFont="1" applyBorder="1" applyAlignment="1">
      <alignment horizontal="left" vertical="top"/>
    </xf>
    <xf numFmtId="0" fontId="26" fillId="0" borderId="9" xfId="0" applyFont="1" applyBorder="1" applyAlignment="1">
      <alignment horizontal="left" vertical="top"/>
    </xf>
    <xf numFmtId="0" fontId="26" fillId="0" borderId="11" xfId="0" applyFont="1" applyBorder="1" applyAlignment="1">
      <alignment horizontal="left"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5" xfId="0" applyFont="1" applyFill="1" applyBorder="1" applyAlignment="1">
      <alignment horizontal="center" vertical="center"/>
    </xf>
    <xf numFmtId="0" fontId="8" fillId="3" borderId="4" xfId="0" applyFont="1" applyFill="1" applyBorder="1" applyAlignment="1">
      <alignment horizontal="left" vertical="center"/>
    </xf>
    <xf numFmtId="0" fontId="8" fillId="3" borderId="5" xfId="0" applyFont="1" applyFill="1" applyBorder="1" applyAlignment="1">
      <alignment horizontal="left" vertical="center"/>
    </xf>
    <xf numFmtId="0" fontId="8" fillId="3" borderId="7" xfId="0" applyFont="1" applyFill="1" applyBorder="1" applyAlignment="1">
      <alignment horizontal="left" vertical="center"/>
    </xf>
    <xf numFmtId="0" fontId="8" fillId="3" borderId="0" xfId="0" applyFont="1" applyFill="1" applyAlignment="1">
      <alignment horizontal="left" vertical="center"/>
    </xf>
    <xf numFmtId="0" fontId="14" fillId="3" borderId="0" xfId="0" applyFont="1" applyFill="1" applyAlignment="1">
      <alignment horizontal="center" vertical="center"/>
    </xf>
    <xf numFmtId="0" fontId="14" fillId="3" borderId="8" xfId="0" applyFont="1" applyFill="1" applyBorder="1" applyAlignment="1">
      <alignment horizontal="center" vertical="center"/>
    </xf>
    <xf numFmtId="14" fontId="16" fillId="5" borderId="12" xfId="0" applyNumberFormat="1" applyFont="1" applyFill="1" applyBorder="1" applyAlignment="1">
      <alignment horizontal="center" vertical="center" wrapText="1"/>
    </xf>
    <xf numFmtId="14" fontId="16" fillId="5" borderId="18" xfId="0" applyNumberFormat="1" applyFont="1" applyFill="1" applyBorder="1" applyAlignment="1">
      <alignment horizontal="center" vertical="center" wrapText="1"/>
    </xf>
    <xf numFmtId="14" fontId="16" fillId="5" borderId="16" xfId="0" applyNumberFormat="1" applyFont="1" applyFill="1" applyBorder="1" applyAlignment="1">
      <alignment horizontal="center" vertical="center" wrapText="1"/>
    </xf>
    <xf numFmtId="14" fontId="16" fillId="6" borderId="12" xfId="0" applyNumberFormat="1" applyFont="1" applyFill="1" applyBorder="1" applyAlignment="1">
      <alignment horizontal="center" vertical="center" wrapText="1"/>
    </xf>
    <xf numFmtId="14" fontId="16" fillId="6" borderId="18" xfId="0" applyNumberFormat="1" applyFont="1" applyFill="1" applyBorder="1" applyAlignment="1">
      <alignment horizontal="center" vertical="center" wrapText="1"/>
    </xf>
    <xf numFmtId="14" fontId="16" fillId="6" borderId="16" xfId="0" applyNumberFormat="1" applyFont="1" applyFill="1" applyBorder="1" applyAlignment="1">
      <alignment horizontal="center" vertical="center" wrapText="1"/>
    </xf>
    <xf numFmtId="14" fontId="16" fillId="0" borderId="12" xfId="0" applyNumberFormat="1" applyFont="1" applyBorder="1" applyAlignment="1">
      <alignment horizontal="center" vertical="center" wrapText="1"/>
    </xf>
    <xf numFmtId="14" fontId="16" fillId="0" borderId="18" xfId="0" applyNumberFormat="1" applyFont="1" applyBorder="1" applyAlignment="1">
      <alignment horizontal="center" vertical="center" wrapText="1"/>
    </xf>
    <xf numFmtId="14" fontId="16" fillId="0" borderId="16" xfId="0" applyNumberFormat="1" applyFont="1" applyBorder="1" applyAlignment="1">
      <alignment horizontal="center" vertical="center" wrapText="1"/>
    </xf>
  </cellXfs>
  <cellStyles count="4">
    <cellStyle name="Huono" xfId="2" builtinId="27"/>
    <cellStyle name="Hyvä" xfId="1" builtinId="26"/>
    <cellStyle name="Neutraali" xfId="3" builtinId="28"/>
    <cellStyle name="Normaali"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plotArea>
      <cx:plotAreaRegion>
        <cx:series layoutId="sunburst" uniqueId="{079069C2-9A6E-4F2F-9B95-6A8F2EC4CEAF}">
          <cx:dataLabels pos="ctr">
            <cx:visibility seriesName="0" categoryName="1" value="0"/>
          </cx:dataLabels>
          <cx:dataId val="0"/>
        </cx:series>
      </cx:plotAreaRegion>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54</xdr:col>
      <xdr:colOff>484908</xdr:colOff>
      <xdr:row>98</xdr:row>
      <xdr:rowOff>69272</xdr:rowOff>
    </xdr:to>
    <mc:AlternateContent xmlns:mc="http://schemas.openxmlformats.org/markup-compatibility/2006">
      <mc:Choice xmlns:cx1="http://schemas.microsoft.com/office/drawing/2015/9/8/chartex" Requires="cx1">
        <xdr:graphicFrame macro="">
          <xdr:nvGraphicFramePr>
            <xdr:cNvPr id="4" name="Kaavio 3">
              <a:extLst>
                <a:ext uri="{FF2B5EF4-FFF2-40B4-BE49-F238E27FC236}">
                  <a16:creationId xmlns:a16="http://schemas.microsoft.com/office/drawing/2014/main" id="{F6394E05-1B61-483E-8078-870E50987EE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0" y="0"/>
              <a:ext cx="33403308" cy="18738272"/>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oneCellAnchor>
    <xdr:from>
      <xdr:col>1</xdr:col>
      <xdr:colOff>4486274</xdr:colOff>
      <xdr:row>1</xdr:row>
      <xdr:rowOff>142875</xdr:rowOff>
    </xdr:from>
    <xdr:ext cx="8768195" cy="1963655"/>
    <xdr:pic>
      <xdr:nvPicPr>
        <xdr:cNvPr id="2" name="Kuva 1">
          <a:extLst>
            <a:ext uri="{FF2B5EF4-FFF2-40B4-BE49-F238E27FC236}">
              <a16:creationId xmlns:a16="http://schemas.microsoft.com/office/drawing/2014/main" id="{811DC215-CFB7-4297-99D2-82BD471C7063}"/>
            </a:ext>
          </a:extLst>
        </xdr:cNvPr>
        <xdr:cNvPicPr>
          <a:picLocks noChangeAspect="1"/>
        </xdr:cNvPicPr>
      </xdr:nvPicPr>
      <xdr:blipFill>
        <a:blip xmlns:r="http://schemas.openxmlformats.org/officeDocument/2006/relationships" r:embed="rId1">
          <a:alphaModFix amt="15000"/>
        </a:blip>
        <a:stretch>
          <a:fillRect/>
        </a:stretch>
      </xdr:blipFill>
      <xdr:spPr>
        <a:xfrm>
          <a:off x="6753224" y="142875"/>
          <a:ext cx="8768195" cy="1963655"/>
        </a:xfrm>
        <a:prstGeom prst="rect">
          <a:avLst/>
        </a:prstGeom>
        <a:solidFill>
          <a:srgbClr val="999999"/>
        </a:solidFill>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3A61D-4BB9-4041-8562-8DDC70BD02B1}">
  <sheetPr codeName="Taul1"/>
  <dimension ref="A1:A3"/>
  <sheetViews>
    <sheetView workbookViewId="0"/>
  </sheetViews>
  <sheetFormatPr defaultRowHeight="15" x14ac:dyDescent="0.25"/>
  <sheetData>
    <row r="1" spans="1:1" x14ac:dyDescent="0.25">
      <c r="A1" s="1" t="s">
        <v>0</v>
      </c>
    </row>
    <row r="2" spans="1:1" x14ac:dyDescent="0.25">
      <c r="A2" s="1" t="s">
        <v>1</v>
      </c>
    </row>
    <row r="3" spans="1:1" x14ac:dyDescent="0.25">
      <c r="A3" s="1" t="s">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5DFFE-8603-431F-8224-3DAC0B015414}">
  <dimension ref="A1:H17"/>
  <sheetViews>
    <sheetView workbookViewId="0">
      <selection activeCell="J16" sqref="J16"/>
    </sheetView>
  </sheetViews>
  <sheetFormatPr defaultRowHeight="15" x14ac:dyDescent="0.25"/>
  <cols>
    <col min="1" max="1" width="30.42578125" customWidth="1"/>
    <col min="2" max="8" width="17.85546875" customWidth="1"/>
  </cols>
  <sheetData>
    <row r="1" spans="1:8" ht="23.25" x14ac:dyDescent="0.35">
      <c r="A1" s="106" t="s">
        <v>3</v>
      </c>
      <c r="B1" s="135" t="s">
        <v>4</v>
      </c>
      <c r="C1" s="136"/>
      <c r="D1" s="136"/>
      <c r="E1" s="136"/>
      <c r="F1" s="136"/>
      <c r="G1" s="136"/>
      <c r="H1" s="137"/>
    </row>
    <row r="2" spans="1:8" ht="23.25" x14ac:dyDescent="0.35">
      <c r="A2" s="106"/>
      <c r="B2" s="138"/>
      <c r="C2" s="139"/>
      <c r="D2" s="139"/>
      <c r="E2" s="139"/>
      <c r="F2" s="139"/>
      <c r="G2" s="139"/>
      <c r="H2" s="140"/>
    </row>
    <row r="3" spans="1:8" ht="23.25" x14ac:dyDescent="0.35">
      <c r="A3" s="106"/>
      <c r="B3" s="138"/>
      <c r="C3" s="139"/>
      <c r="D3" s="139"/>
      <c r="E3" s="139"/>
      <c r="F3" s="139"/>
      <c r="G3" s="139"/>
      <c r="H3" s="140"/>
    </row>
    <row r="4" spans="1:8" ht="23.25" x14ac:dyDescent="0.35">
      <c r="A4" s="106"/>
      <c r="B4" s="138"/>
      <c r="C4" s="139"/>
      <c r="D4" s="139"/>
      <c r="E4" s="139"/>
      <c r="F4" s="139"/>
      <c r="G4" s="139"/>
      <c r="H4" s="140"/>
    </row>
    <row r="5" spans="1:8" ht="23.25" x14ac:dyDescent="0.35">
      <c r="A5" s="106"/>
      <c r="B5" s="138"/>
      <c r="C5" s="139"/>
      <c r="D5" s="139"/>
      <c r="E5" s="139"/>
      <c r="F5" s="139"/>
      <c r="G5" s="139"/>
      <c r="H5" s="140"/>
    </row>
    <row r="6" spans="1:8" ht="23.25" x14ac:dyDescent="0.35">
      <c r="A6" s="106"/>
      <c r="B6" s="138"/>
      <c r="C6" s="139"/>
      <c r="D6" s="139"/>
      <c r="E6" s="139"/>
      <c r="F6" s="139"/>
      <c r="G6" s="139"/>
      <c r="H6" s="140"/>
    </row>
    <row r="7" spans="1:8" ht="23.25" x14ac:dyDescent="0.35">
      <c r="A7" s="106"/>
      <c r="B7" s="138"/>
      <c r="C7" s="139"/>
      <c r="D7" s="139"/>
      <c r="E7" s="139"/>
      <c r="F7" s="139"/>
      <c r="G7" s="139"/>
      <c r="H7" s="140"/>
    </row>
    <row r="8" spans="1:8" ht="24" thickBot="1" x14ac:dyDescent="0.4">
      <c r="A8" s="106"/>
      <c r="B8" s="141"/>
      <c r="C8" s="142"/>
      <c r="D8" s="142"/>
      <c r="E8" s="142"/>
      <c r="F8" s="142"/>
      <c r="G8" s="142"/>
      <c r="H8" s="143"/>
    </row>
    <row r="9" spans="1:8" ht="24" thickBot="1" x14ac:dyDescent="0.4">
      <c r="A9" s="106"/>
      <c r="B9" s="106"/>
      <c r="C9" s="106"/>
      <c r="D9" s="106"/>
      <c r="E9" s="106"/>
      <c r="F9" s="106"/>
      <c r="G9" s="106"/>
      <c r="H9" s="106"/>
    </row>
    <row r="10" spans="1:8" ht="23.25" x14ac:dyDescent="0.35">
      <c r="A10" s="106" t="s">
        <v>5</v>
      </c>
      <c r="B10" s="126" t="s">
        <v>6</v>
      </c>
      <c r="C10" s="127"/>
      <c r="D10" s="127"/>
      <c r="E10" s="127"/>
      <c r="F10" s="127"/>
      <c r="G10" s="127"/>
      <c r="H10" s="128"/>
    </row>
    <row r="11" spans="1:8" ht="23.25" x14ac:dyDescent="0.35">
      <c r="A11" s="106"/>
      <c r="B11" s="129"/>
      <c r="C11" s="130"/>
      <c r="D11" s="130"/>
      <c r="E11" s="130"/>
      <c r="F11" s="130"/>
      <c r="G11" s="130"/>
      <c r="H11" s="131"/>
    </row>
    <row r="12" spans="1:8" ht="23.25" x14ac:dyDescent="0.35">
      <c r="A12" s="106"/>
      <c r="B12" s="129"/>
      <c r="C12" s="130"/>
      <c r="D12" s="130"/>
      <c r="E12" s="130"/>
      <c r="F12" s="130"/>
      <c r="G12" s="130"/>
      <c r="H12" s="131"/>
    </row>
    <row r="13" spans="1:8" ht="23.25" x14ac:dyDescent="0.35">
      <c r="A13" s="106"/>
      <c r="B13" s="129"/>
      <c r="C13" s="130"/>
      <c r="D13" s="130"/>
      <c r="E13" s="130"/>
      <c r="F13" s="130"/>
      <c r="G13" s="130"/>
      <c r="H13" s="131"/>
    </row>
    <row r="14" spans="1:8" ht="23.25" x14ac:dyDescent="0.35">
      <c r="A14" s="106"/>
      <c r="B14" s="129"/>
      <c r="C14" s="130"/>
      <c r="D14" s="130"/>
      <c r="E14" s="130"/>
      <c r="F14" s="130"/>
      <c r="G14" s="130"/>
      <c r="H14" s="131"/>
    </row>
    <row r="15" spans="1:8" ht="23.25" x14ac:dyDescent="0.35">
      <c r="A15" s="106"/>
      <c r="B15" s="129"/>
      <c r="C15" s="130"/>
      <c r="D15" s="130"/>
      <c r="E15" s="130"/>
      <c r="F15" s="130"/>
      <c r="G15" s="130"/>
      <c r="H15" s="131"/>
    </row>
    <row r="16" spans="1:8" ht="23.25" x14ac:dyDescent="0.35">
      <c r="A16" s="106"/>
      <c r="B16" s="129"/>
      <c r="C16" s="130"/>
      <c r="D16" s="130"/>
      <c r="E16" s="130"/>
      <c r="F16" s="130"/>
      <c r="G16" s="130"/>
      <c r="H16" s="131"/>
    </row>
    <row r="17" spans="1:8" ht="24" thickBot="1" x14ac:dyDescent="0.4">
      <c r="A17" s="106"/>
      <c r="B17" s="132"/>
      <c r="C17" s="133"/>
      <c r="D17" s="133"/>
      <c r="E17" s="133"/>
      <c r="F17" s="133"/>
      <c r="G17" s="133"/>
      <c r="H17" s="134"/>
    </row>
  </sheetData>
  <mergeCells count="2">
    <mergeCell ref="B10:H17"/>
    <mergeCell ref="B1:H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81350-14DA-4AC2-BE77-E213AFE283ED}">
  <sheetPr codeName="Taul2"/>
  <dimension ref="A1:C125"/>
  <sheetViews>
    <sheetView topLeftCell="A28" zoomScale="115" zoomScaleNormal="115" workbookViewId="0">
      <selection activeCell="A40" sqref="A40"/>
    </sheetView>
  </sheetViews>
  <sheetFormatPr defaultRowHeight="15" x14ac:dyDescent="0.25"/>
  <cols>
    <col min="1" max="1" width="134.7109375" style="58" customWidth="1"/>
    <col min="2" max="2" width="16.5703125" style="14" customWidth="1"/>
    <col min="3" max="3" width="60.42578125" style="6" customWidth="1"/>
    <col min="4" max="4" width="20.140625" bestFit="1" customWidth="1"/>
    <col min="11" max="11" width="14" customWidth="1"/>
  </cols>
  <sheetData>
    <row r="1" spans="1:3" ht="15" customHeight="1" x14ac:dyDescent="0.25">
      <c r="A1" s="114" t="s">
        <v>7</v>
      </c>
      <c r="B1"/>
      <c r="C1" s="6" t="s">
        <v>8</v>
      </c>
    </row>
    <row r="2" spans="1:3" x14ac:dyDescent="0.25">
      <c r="A2" s="114" t="s">
        <v>9</v>
      </c>
      <c r="B2"/>
    </row>
    <row r="3" spans="1:3" x14ac:dyDescent="0.25">
      <c r="A3" s="114" t="s">
        <v>10</v>
      </c>
      <c r="B3" s="117"/>
      <c r="C3" s="107"/>
    </row>
    <row r="4" spans="1:3" x14ac:dyDescent="0.25">
      <c r="A4" s="114" t="s">
        <v>12</v>
      </c>
      <c r="B4" s="117"/>
      <c r="C4" s="107"/>
    </row>
    <row r="5" spans="1:3" x14ac:dyDescent="0.25">
      <c r="A5" s="114" t="s">
        <v>877</v>
      </c>
      <c r="B5" s="117"/>
      <c r="C5" s="107"/>
    </row>
    <row r="6" spans="1:3" x14ac:dyDescent="0.25">
      <c r="A6" s="115" t="s">
        <v>13</v>
      </c>
      <c r="B6" s="117"/>
      <c r="C6" s="107"/>
    </row>
    <row r="7" spans="1:3" x14ac:dyDescent="0.25">
      <c r="A7" s="114" t="s">
        <v>14</v>
      </c>
      <c r="B7"/>
      <c r="C7" s="107"/>
    </row>
    <row r="8" spans="1:3" x14ac:dyDescent="0.25">
      <c r="A8" s="114" t="s">
        <v>15</v>
      </c>
      <c r="B8" s="117"/>
      <c r="C8" s="107"/>
    </row>
    <row r="9" spans="1:3" x14ac:dyDescent="0.25">
      <c r="A9" s="114" t="s">
        <v>876</v>
      </c>
      <c r="B9" s="117"/>
      <c r="C9" s="107"/>
    </row>
    <row r="10" spans="1:3" ht="15" customHeight="1" x14ac:dyDescent="0.25">
      <c r="A10" s="114" t="s">
        <v>16</v>
      </c>
      <c r="B10" s="117"/>
      <c r="C10" s="107"/>
    </row>
    <row r="11" spans="1:3" x14ac:dyDescent="0.25">
      <c r="A11" s="114" t="s">
        <v>17</v>
      </c>
      <c r="B11" s="117"/>
      <c r="C11" s="107"/>
    </row>
    <row r="12" spans="1:3" x14ac:dyDescent="0.25">
      <c r="A12" s="114" t="s">
        <v>18</v>
      </c>
      <c r="B12" s="117"/>
      <c r="C12" s="107"/>
    </row>
    <row r="13" spans="1:3" x14ac:dyDescent="0.25">
      <c r="A13" s="114" t="s">
        <v>19</v>
      </c>
      <c r="B13" s="117"/>
      <c r="C13" s="107"/>
    </row>
    <row r="14" spans="1:3" x14ac:dyDescent="0.25">
      <c r="A14" s="114" t="s">
        <v>20</v>
      </c>
      <c r="B14" s="117"/>
      <c r="C14" s="107"/>
    </row>
    <row r="15" spans="1:3" x14ac:dyDescent="0.25">
      <c r="A15" s="114" t="s">
        <v>22</v>
      </c>
      <c r="B15" s="117"/>
      <c r="C15" s="107"/>
    </row>
    <row r="16" spans="1:3" x14ac:dyDescent="0.25">
      <c r="A16" s="114" t="s">
        <v>23</v>
      </c>
      <c r="B16" s="117"/>
      <c r="C16" s="107"/>
    </row>
    <row r="17" spans="1:3" x14ac:dyDescent="0.25">
      <c r="A17" s="114" t="s">
        <v>24</v>
      </c>
      <c r="B17" s="117"/>
      <c r="C17" s="107"/>
    </row>
    <row r="18" spans="1:3" x14ac:dyDescent="0.25">
      <c r="A18" s="114" t="s">
        <v>25</v>
      </c>
      <c r="B18" s="117"/>
      <c r="C18" s="107"/>
    </row>
    <row r="19" spans="1:3" x14ac:dyDescent="0.25">
      <c r="A19" s="114" t="s">
        <v>26</v>
      </c>
      <c r="B19" s="117"/>
      <c r="C19" s="107"/>
    </row>
    <row r="20" spans="1:3" x14ac:dyDescent="0.25">
      <c r="A20" s="114" t="s">
        <v>27</v>
      </c>
      <c r="B20" s="117"/>
      <c r="C20" s="107"/>
    </row>
    <row r="21" spans="1:3" x14ac:dyDescent="0.25">
      <c r="A21" s="114" t="s">
        <v>878</v>
      </c>
      <c r="B21" s="117"/>
      <c r="C21" s="107"/>
    </row>
    <row r="22" spans="1:3" x14ac:dyDescent="0.25">
      <c r="A22" s="114" t="s">
        <v>28</v>
      </c>
      <c r="B22" s="117"/>
      <c r="C22" s="107"/>
    </row>
    <row r="23" spans="1:3" x14ac:dyDescent="0.25">
      <c r="A23" s="114" t="s">
        <v>30</v>
      </c>
      <c r="B23" s="117"/>
      <c r="C23" s="107"/>
    </row>
    <row r="24" spans="1:3" x14ac:dyDescent="0.25">
      <c r="A24" s="114" t="s">
        <v>31</v>
      </c>
      <c r="B24" s="117"/>
      <c r="C24" s="107"/>
    </row>
    <row r="25" spans="1:3" x14ac:dyDescent="0.25">
      <c r="A25" s="114" t="s">
        <v>32</v>
      </c>
      <c r="B25" s="117"/>
      <c r="C25" s="107"/>
    </row>
    <row r="26" spans="1:3" x14ac:dyDescent="0.25">
      <c r="A26" s="114" t="s">
        <v>33</v>
      </c>
      <c r="B26" s="117"/>
      <c r="C26" s="107"/>
    </row>
    <row r="27" spans="1:3" x14ac:dyDescent="0.25">
      <c r="A27" s="114" t="s">
        <v>34</v>
      </c>
      <c r="B27" s="117"/>
      <c r="C27" s="107"/>
    </row>
    <row r="28" spans="1:3" x14ac:dyDescent="0.25">
      <c r="A28" s="114" t="s">
        <v>35</v>
      </c>
      <c r="B28" s="117"/>
      <c r="C28" s="107"/>
    </row>
    <row r="29" spans="1:3" x14ac:dyDescent="0.25">
      <c r="A29" s="114" t="s">
        <v>37</v>
      </c>
      <c r="B29" s="117"/>
      <c r="C29" s="107"/>
    </row>
    <row r="30" spans="1:3" x14ac:dyDescent="0.25">
      <c r="A30" s="114" t="s">
        <v>38</v>
      </c>
      <c r="B30" s="117"/>
      <c r="C30" s="107"/>
    </row>
    <row r="31" spans="1:3" x14ac:dyDescent="0.25">
      <c r="A31" s="114" t="s">
        <v>39</v>
      </c>
      <c r="B31" s="117"/>
      <c r="C31" s="107"/>
    </row>
    <row r="32" spans="1:3" x14ac:dyDescent="0.25">
      <c r="A32" s="114" t="s">
        <v>40</v>
      </c>
      <c r="B32" s="117"/>
      <c r="C32" s="107"/>
    </row>
    <row r="33" spans="1:3" x14ac:dyDescent="0.25">
      <c r="A33" s="114" t="s">
        <v>41</v>
      </c>
      <c r="B33" s="117"/>
      <c r="C33" s="107"/>
    </row>
    <row r="34" spans="1:3" x14ac:dyDescent="0.25">
      <c r="A34" s="114" t="s">
        <v>43</v>
      </c>
      <c r="B34" s="117"/>
      <c r="C34" s="107"/>
    </row>
    <row r="35" spans="1:3" x14ac:dyDescent="0.25">
      <c r="A35" s="114" t="s">
        <v>44</v>
      </c>
      <c r="B35" s="117"/>
      <c r="C35" s="107"/>
    </row>
    <row r="36" spans="1:3" x14ac:dyDescent="0.25">
      <c r="A36" s="114" t="s">
        <v>45</v>
      </c>
      <c r="B36" s="117"/>
      <c r="C36" s="107"/>
    </row>
    <row r="37" spans="1:3" x14ac:dyDescent="0.25">
      <c r="A37" s="114" t="s">
        <v>879</v>
      </c>
      <c r="B37" s="117"/>
      <c r="C37" s="107"/>
    </row>
    <row r="38" spans="1:3" x14ac:dyDescent="0.25">
      <c r="A38" s="114" t="s">
        <v>46</v>
      </c>
      <c r="B38" s="117"/>
      <c r="C38" s="107"/>
    </row>
    <row r="39" spans="1:3" x14ac:dyDescent="0.25">
      <c r="A39" s="114" t="s">
        <v>47</v>
      </c>
      <c r="B39" s="117"/>
      <c r="C39" s="107"/>
    </row>
    <row r="40" spans="1:3" x14ac:dyDescent="0.25">
      <c r="A40" s="114" t="s">
        <v>48</v>
      </c>
      <c r="B40" s="117"/>
      <c r="C40" s="107"/>
    </row>
    <row r="41" spans="1:3" x14ac:dyDescent="0.25">
      <c r="A41" s="114" t="s">
        <v>49</v>
      </c>
      <c r="B41" s="117"/>
      <c r="C41" s="107"/>
    </row>
    <row r="42" spans="1:3" x14ac:dyDescent="0.25">
      <c r="A42" s="114" t="s">
        <v>50</v>
      </c>
      <c r="B42" s="117"/>
      <c r="C42" s="107"/>
    </row>
    <row r="43" spans="1:3" x14ac:dyDescent="0.25">
      <c r="A43" s="114" t="s">
        <v>51</v>
      </c>
      <c r="B43" s="117"/>
      <c r="C43" s="107"/>
    </row>
    <row r="44" spans="1:3" x14ac:dyDescent="0.25">
      <c r="A44" s="114" t="s">
        <v>52</v>
      </c>
      <c r="B44" s="117"/>
      <c r="C44" s="107"/>
    </row>
    <row r="45" spans="1:3" x14ac:dyDescent="0.25">
      <c r="A45" s="114" t="s">
        <v>53</v>
      </c>
      <c r="B45" s="117"/>
      <c r="C45" s="107"/>
    </row>
    <row r="46" spans="1:3" x14ac:dyDescent="0.25">
      <c r="A46" s="114" t="s">
        <v>54</v>
      </c>
      <c r="B46" s="117"/>
      <c r="C46" s="107"/>
    </row>
    <row r="47" spans="1:3" x14ac:dyDescent="0.25">
      <c r="A47" s="114" t="s">
        <v>55</v>
      </c>
      <c r="B47" s="117"/>
      <c r="C47" s="107"/>
    </row>
    <row r="48" spans="1:3" x14ac:dyDescent="0.25">
      <c r="A48" s="114" t="s">
        <v>56</v>
      </c>
      <c r="B48" s="117"/>
      <c r="C48" s="107"/>
    </row>
    <row r="49" spans="1:3" x14ac:dyDescent="0.25">
      <c r="A49" s="114" t="s">
        <v>880</v>
      </c>
      <c r="B49" s="117"/>
      <c r="C49" s="107"/>
    </row>
    <row r="50" spans="1:3" x14ac:dyDescent="0.25">
      <c r="A50" s="114" t="s">
        <v>57</v>
      </c>
      <c r="B50" s="117"/>
      <c r="C50" s="107"/>
    </row>
    <row r="51" spans="1:3" x14ac:dyDescent="0.25">
      <c r="A51" s="114" t="s">
        <v>58</v>
      </c>
      <c r="B51" s="117"/>
      <c r="C51" s="107"/>
    </row>
    <row r="52" spans="1:3" x14ac:dyDescent="0.25">
      <c r="A52" s="114" t="s">
        <v>59</v>
      </c>
      <c r="B52" s="117"/>
      <c r="C52" s="107"/>
    </row>
    <row r="53" spans="1:3" x14ac:dyDescent="0.25">
      <c r="A53" s="114" t="s">
        <v>60</v>
      </c>
      <c r="B53" s="117"/>
      <c r="C53" s="107"/>
    </row>
    <row r="54" spans="1:3" x14ac:dyDescent="0.25">
      <c r="A54" s="114" t="s">
        <v>61</v>
      </c>
      <c r="B54" s="117"/>
      <c r="C54" s="107"/>
    </row>
    <row r="55" spans="1:3" ht="36.75" x14ac:dyDescent="0.25">
      <c r="A55" s="114" t="s">
        <v>891</v>
      </c>
      <c r="B55" s="117"/>
      <c r="C55" s="107" t="s">
        <v>761</v>
      </c>
    </row>
    <row r="56" spans="1:3" x14ac:dyDescent="0.25">
      <c r="A56" s="114" t="s">
        <v>62</v>
      </c>
      <c r="B56" s="117"/>
      <c r="C56" s="107"/>
    </row>
    <row r="57" spans="1:3" x14ac:dyDescent="0.25">
      <c r="A57" s="114" t="s">
        <v>63</v>
      </c>
      <c r="B57" s="117"/>
      <c r="C57" s="107"/>
    </row>
    <row r="58" spans="1:3" ht="36.75" x14ac:dyDescent="0.25">
      <c r="A58" s="114" t="s">
        <v>894</v>
      </c>
      <c r="B58" s="117"/>
      <c r="C58" s="107" t="s">
        <v>773</v>
      </c>
    </row>
    <row r="59" spans="1:3" x14ac:dyDescent="0.25">
      <c r="A59" s="114" t="s">
        <v>64</v>
      </c>
      <c r="B59" s="117"/>
      <c r="C59" s="107"/>
    </row>
    <row r="60" spans="1:3" x14ac:dyDescent="0.25">
      <c r="A60" s="114" t="s">
        <v>65</v>
      </c>
      <c r="B60" s="117"/>
      <c r="C60" s="107"/>
    </row>
    <row r="61" spans="1:3" x14ac:dyDescent="0.25">
      <c r="A61" s="114" t="s">
        <v>66</v>
      </c>
      <c r="B61" s="117"/>
      <c r="C61" s="107"/>
    </row>
    <row r="62" spans="1:3" x14ac:dyDescent="0.25">
      <c r="A62" s="114" t="s">
        <v>67</v>
      </c>
      <c r="B62" s="117"/>
      <c r="C62" s="107"/>
    </row>
    <row r="63" spans="1:3" x14ac:dyDescent="0.25">
      <c r="A63" s="114" t="s">
        <v>68</v>
      </c>
      <c r="B63" s="117"/>
      <c r="C63" s="107"/>
    </row>
    <row r="64" spans="1:3" x14ac:dyDescent="0.25">
      <c r="A64" s="114" t="s">
        <v>69</v>
      </c>
      <c r="B64" s="117"/>
      <c r="C64" s="107"/>
    </row>
    <row r="65" spans="1:3" x14ac:dyDescent="0.25">
      <c r="A65" s="114" t="s">
        <v>70</v>
      </c>
      <c r="B65" s="117"/>
      <c r="C65" s="107"/>
    </row>
    <row r="66" spans="1:3" x14ac:dyDescent="0.25">
      <c r="A66" s="114" t="s">
        <v>71</v>
      </c>
      <c r="B66" s="117"/>
      <c r="C66" s="107"/>
    </row>
    <row r="67" spans="1:3" x14ac:dyDescent="0.25">
      <c r="A67" s="114" t="s">
        <v>72</v>
      </c>
      <c r="B67" s="117"/>
      <c r="C67" s="107"/>
    </row>
    <row r="68" spans="1:3" x14ac:dyDescent="0.25">
      <c r="A68" s="114" t="s">
        <v>73</v>
      </c>
      <c r="B68" s="117"/>
      <c r="C68" s="107"/>
    </row>
    <row r="69" spans="1:3" x14ac:dyDescent="0.25">
      <c r="A69" s="114" t="s">
        <v>74</v>
      </c>
      <c r="B69" s="117"/>
      <c r="C69" s="107"/>
    </row>
    <row r="70" spans="1:3" x14ac:dyDescent="0.25">
      <c r="A70" s="114" t="s">
        <v>75</v>
      </c>
      <c r="B70" s="117"/>
      <c r="C70" s="107"/>
    </row>
    <row r="71" spans="1:3" x14ac:dyDescent="0.25">
      <c r="A71" s="114" t="s">
        <v>76</v>
      </c>
      <c r="B71" s="117"/>
      <c r="C71" s="107"/>
    </row>
    <row r="72" spans="1:3" x14ac:dyDescent="0.25">
      <c r="A72" s="114" t="s">
        <v>77</v>
      </c>
      <c r="B72" s="117"/>
      <c r="C72" s="107"/>
    </row>
    <row r="73" spans="1:3" x14ac:dyDescent="0.25">
      <c r="A73" s="114" t="s">
        <v>78</v>
      </c>
      <c r="B73" s="117"/>
      <c r="C73" s="107"/>
    </row>
    <row r="74" spans="1:3" x14ac:dyDescent="0.25">
      <c r="A74" s="114" t="s">
        <v>79</v>
      </c>
      <c r="B74" s="117"/>
      <c r="C74" s="107"/>
    </row>
    <row r="75" spans="1:3" x14ac:dyDescent="0.25">
      <c r="A75" s="114" t="s">
        <v>80</v>
      </c>
      <c r="B75" s="117"/>
      <c r="C75" s="107"/>
    </row>
    <row r="76" spans="1:3" x14ac:dyDescent="0.25">
      <c r="A76" s="114" t="s">
        <v>81</v>
      </c>
      <c r="B76" s="117"/>
      <c r="C76" s="107"/>
    </row>
    <row r="77" spans="1:3" x14ac:dyDescent="0.25">
      <c r="A77" s="114" t="s">
        <v>82</v>
      </c>
      <c r="B77" s="117"/>
      <c r="C77" s="107"/>
    </row>
    <row r="78" spans="1:3" x14ac:dyDescent="0.25">
      <c r="A78" s="114" t="s">
        <v>83</v>
      </c>
      <c r="B78" s="117"/>
      <c r="C78" s="107"/>
    </row>
    <row r="79" spans="1:3" x14ac:dyDescent="0.25">
      <c r="A79" s="114" t="s">
        <v>84</v>
      </c>
      <c r="B79" s="117"/>
      <c r="C79" s="107"/>
    </row>
    <row r="80" spans="1:3" x14ac:dyDescent="0.25">
      <c r="A80" s="114" t="s">
        <v>85</v>
      </c>
      <c r="B80" s="117"/>
      <c r="C80" s="107"/>
    </row>
    <row r="81" spans="1:3" x14ac:dyDescent="0.25">
      <c r="A81" s="114" t="s">
        <v>86</v>
      </c>
      <c r="B81" s="117"/>
      <c r="C81" s="107"/>
    </row>
    <row r="82" spans="1:3" x14ac:dyDescent="0.25">
      <c r="A82" s="114" t="s">
        <v>87</v>
      </c>
      <c r="B82" s="117"/>
      <c r="C82" s="107"/>
    </row>
    <row r="83" spans="1:3" x14ac:dyDescent="0.25">
      <c r="A83" s="114" t="s">
        <v>88</v>
      </c>
      <c r="B83" s="117"/>
      <c r="C83" s="107"/>
    </row>
    <row r="84" spans="1:3" x14ac:dyDescent="0.25">
      <c r="A84" s="114" t="s">
        <v>89</v>
      </c>
      <c r="B84" s="117"/>
      <c r="C84" s="107"/>
    </row>
    <row r="85" spans="1:3" x14ac:dyDescent="0.25">
      <c r="A85" s="114" t="s">
        <v>90</v>
      </c>
      <c r="B85" s="117"/>
      <c r="C85" s="107"/>
    </row>
    <row r="86" spans="1:3" x14ac:dyDescent="0.25">
      <c r="A86" s="114" t="s">
        <v>883</v>
      </c>
      <c r="B86" s="117"/>
      <c r="C86" s="107"/>
    </row>
    <row r="87" spans="1:3" x14ac:dyDescent="0.25">
      <c r="A87" s="114" t="s">
        <v>884</v>
      </c>
      <c r="B87" s="117"/>
      <c r="C87" s="107"/>
    </row>
    <row r="88" spans="1:3" x14ac:dyDescent="0.25">
      <c r="A88" s="114" t="s">
        <v>882</v>
      </c>
      <c r="B88" s="117"/>
      <c r="C88" s="107"/>
    </row>
    <row r="89" spans="1:3" x14ac:dyDescent="0.25">
      <c r="A89" s="114" t="s">
        <v>881</v>
      </c>
      <c r="B89" s="117"/>
      <c r="C89" s="107"/>
    </row>
    <row r="90" spans="1:3" x14ac:dyDescent="0.25">
      <c r="A90" s="114" t="s">
        <v>91</v>
      </c>
      <c r="B90" s="117"/>
      <c r="C90" s="107"/>
    </row>
    <row r="91" spans="1:3" x14ac:dyDescent="0.25">
      <c r="A91" s="114" t="s">
        <v>885</v>
      </c>
      <c r="B91" s="117"/>
      <c r="C91" s="107"/>
    </row>
    <row r="92" spans="1:3" x14ac:dyDescent="0.25">
      <c r="A92" s="114" t="s">
        <v>92</v>
      </c>
      <c r="B92" s="117"/>
      <c r="C92" s="107"/>
    </row>
    <row r="93" spans="1:3" x14ac:dyDescent="0.25">
      <c r="A93" s="114" t="s">
        <v>93</v>
      </c>
      <c r="B93" s="117"/>
      <c r="C93" s="107"/>
    </row>
    <row r="94" spans="1:3" x14ac:dyDescent="0.25">
      <c r="A94" s="114" t="s">
        <v>94</v>
      </c>
      <c r="B94" s="117"/>
      <c r="C94" s="107"/>
    </row>
    <row r="95" spans="1:3" x14ac:dyDescent="0.25">
      <c r="A95" s="114" t="s">
        <v>95</v>
      </c>
      <c r="B95" s="117"/>
      <c r="C95" s="107"/>
    </row>
    <row r="96" spans="1:3" x14ac:dyDescent="0.25">
      <c r="A96" s="114" t="s">
        <v>96</v>
      </c>
      <c r="B96" s="117"/>
      <c r="C96" s="107"/>
    </row>
    <row r="97" spans="1:3" x14ac:dyDescent="0.25">
      <c r="A97" s="114" t="s">
        <v>97</v>
      </c>
      <c r="B97" s="117"/>
      <c r="C97" s="107"/>
    </row>
    <row r="98" spans="1:3" x14ac:dyDescent="0.25">
      <c r="A98" s="114" t="s">
        <v>98</v>
      </c>
      <c r="B98" s="117"/>
      <c r="C98" s="107"/>
    </row>
    <row r="99" spans="1:3" x14ac:dyDescent="0.25">
      <c r="A99" s="114" t="s">
        <v>99</v>
      </c>
      <c r="B99" s="117"/>
      <c r="C99" s="107"/>
    </row>
    <row r="100" spans="1:3" x14ac:dyDescent="0.25">
      <c r="A100" s="114" t="s">
        <v>100</v>
      </c>
      <c r="B100" s="117"/>
      <c r="C100" s="107"/>
    </row>
    <row r="101" spans="1:3" x14ac:dyDescent="0.25">
      <c r="A101" s="114" t="s">
        <v>101</v>
      </c>
      <c r="B101" s="117"/>
      <c r="C101" s="107"/>
    </row>
    <row r="102" spans="1:3" x14ac:dyDescent="0.25">
      <c r="A102" s="114" t="s">
        <v>892</v>
      </c>
      <c r="B102" s="117"/>
      <c r="C102" s="107"/>
    </row>
    <row r="103" spans="1:3" x14ac:dyDescent="0.25">
      <c r="A103" s="114" t="s">
        <v>102</v>
      </c>
      <c r="B103" s="117"/>
      <c r="C103" s="107"/>
    </row>
    <row r="104" spans="1:3" x14ac:dyDescent="0.25">
      <c r="A104" s="114" t="s">
        <v>103</v>
      </c>
      <c r="B104" s="117"/>
      <c r="C104" s="107"/>
    </row>
    <row r="105" spans="1:3" x14ac:dyDescent="0.25">
      <c r="A105" s="114" t="s">
        <v>104</v>
      </c>
      <c r="B105" s="117"/>
      <c r="C105" s="107"/>
    </row>
    <row r="106" spans="1:3" x14ac:dyDescent="0.25">
      <c r="A106" s="114" t="s">
        <v>887</v>
      </c>
      <c r="B106" s="117"/>
      <c r="C106" s="107"/>
    </row>
    <row r="107" spans="1:3" x14ac:dyDescent="0.25">
      <c r="A107" s="114" t="s">
        <v>886</v>
      </c>
      <c r="B107" s="117"/>
      <c r="C107" s="107"/>
    </row>
    <row r="108" spans="1:3" x14ac:dyDescent="0.25">
      <c r="A108" s="114" t="s">
        <v>105</v>
      </c>
      <c r="B108" s="117"/>
      <c r="C108" s="107"/>
    </row>
    <row r="109" spans="1:3" x14ac:dyDescent="0.25">
      <c r="A109" s="114" t="s">
        <v>106</v>
      </c>
      <c r="B109" s="117"/>
      <c r="C109" s="107"/>
    </row>
    <row r="110" spans="1:3" x14ac:dyDescent="0.25">
      <c r="A110" s="114" t="s">
        <v>107</v>
      </c>
      <c r="B110" s="117"/>
      <c r="C110" s="107"/>
    </row>
    <row r="111" spans="1:3" x14ac:dyDescent="0.25">
      <c r="A111" s="114" t="s">
        <v>108</v>
      </c>
      <c r="B111" s="117"/>
      <c r="C111" s="107"/>
    </row>
    <row r="112" spans="1:3" x14ac:dyDescent="0.25">
      <c r="A112" s="114" t="s">
        <v>109</v>
      </c>
      <c r="B112" s="117"/>
      <c r="C112" s="107"/>
    </row>
    <row r="113" spans="1:3" x14ac:dyDescent="0.25">
      <c r="A113" s="114" t="s">
        <v>110</v>
      </c>
      <c r="B113" s="117"/>
      <c r="C113" s="107"/>
    </row>
    <row r="114" spans="1:3" x14ac:dyDescent="0.25">
      <c r="A114" s="114" t="s">
        <v>111</v>
      </c>
      <c r="B114" s="117"/>
      <c r="C114" s="107"/>
    </row>
    <row r="115" spans="1:3" x14ac:dyDescent="0.25">
      <c r="A115" s="114" t="s">
        <v>112</v>
      </c>
      <c r="B115" s="117"/>
      <c r="C115" s="107"/>
    </row>
    <row r="116" spans="1:3" x14ac:dyDescent="0.25">
      <c r="A116" s="114" t="s">
        <v>888</v>
      </c>
      <c r="B116" s="117"/>
      <c r="C116" s="107"/>
    </row>
    <row r="117" spans="1:3" x14ac:dyDescent="0.25">
      <c r="A117" s="114" t="s">
        <v>113</v>
      </c>
      <c r="B117" s="117"/>
      <c r="C117" s="107"/>
    </row>
    <row r="118" spans="1:3" x14ac:dyDescent="0.25">
      <c r="A118" s="114" t="s">
        <v>114</v>
      </c>
      <c r="B118" s="117"/>
      <c r="C118" s="107"/>
    </row>
    <row r="119" spans="1:3" x14ac:dyDescent="0.25">
      <c r="A119" s="114" t="s">
        <v>115</v>
      </c>
      <c r="B119" s="117"/>
      <c r="C119" s="107"/>
    </row>
    <row r="120" spans="1:3" x14ac:dyDescent="0.25">
      <c r="A120" s="114" t="s">
        <v>889</v>
      </c>
      <c r="B120" s="117"/>
      <c r="C120" s="107"/>
    </row>
    <row r="121" spans="1:3" x14ac:dyDescent="0.25">
      <c r="A121" s="114" t="s">
        <v>890</v>
      </c>
      <c r="B121" s="117"/>
      <c r="C121" s="107"/>
    </row>
    <row r="122" spans="1:3" x14ac:dyDescent="0.25">
      <c r="A122" s="114" t="s">
        <v>116</v>
      </c>
      <c r="B122" s="117"/>
      <c r="C122" s="107"/>
    </row>
    <row r="123" spans="1:3" x14ac:dyDescent="0.25">
      <c r="A123" s="114" t="s">
        <v>117</v>
      </c>
      <c r="B123" s="117"/>
      <c r="C123" s="107"/>
    </row>
    <row r="124" spans="1:3" x14ac:dyDescent="0.25">
      <c r="A124" s="114" t="s">
        <v>118</v>
      </c>
      <c r="B124" s="117"/>
      <c r="C124" s="107"/>
    </row>
    <row r="125" spans="1:3" x14ac:dyDescent="0.25">
      <c r="A125" s="116" t="s">
        <v>119</v>
      </c>
      <c r="B125" s="117"/>
      <c r="C125" s="107"/>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1268" yWindow="328" count="14">
        <x14:dataValidation type="list" allowBlank="1" showErrorMessage="1" errorTitle="Virheellinen arvo" error="Valitse vastaus luettelosta" promptTitle="Valinta" prompt="Valitse vastaus luettelosta" xr:uid="{8960A375-8EAE-454D-9535-68AE8C8E35B8}">
          <x14:formula1>
            <xm:f>Paisto!$J$2:$J$4</xm:f>
          </x14:formula1>
          <xm:sqref>B3:B125</xm:sqref>
        </x14:dataValidation>
        <x14:dataValidation type="list" allowBlank="1" xr:uid="{57D45F7A-2D0A-44DE-93B8-A9889CA11988}">
          <x14:formula1>
            <xm:f>Tuoteseloste!$D$78</xm:f>
          </x14:formula1>
          <xm:sqref>C3</xm:sqref>
        </x14:dataValidation>
        <x14:dataValidation type="list" allowBlank="1" xr:uid="{1367D1C3-1A01-4077-BFF2-2B6B1369C399}">
          <x14:formula1>
            <xm:f>Tuoteseloste!$D$79</xm:f>
          </x14:formula1>
          <xm:sqref>C4</xm:sqref>
        </x14:dataValidation>
        <x14:dataValidation type="list" allowBlank="1" xr:uid="{62EB0B62-0BE5-45F4-9A22-0EF33D9A9161}">
          <x14:formula1>
            <xm:f>Tuoteseloste!$D$80</xm:f>
          </x14:formula1>
          <xm:sqref>C5</xm:sqref>
        </x14:dataValidation>
        <x14:dataValidation type="list" allowBlank="1" xr:uid="{75062608-EF4D-46D9-90E0-83144342A503}">
          <x14:formula1>
            <xm:f>Tuoteseloste!$D$81</xm:f>
          </x14:formula1>
          <xm:sqref>C6</xm:sqref>
        </x14:dataValidation>
        <x14:dataValidation type="list" allowBlank="1" xr:uid="{1D62F05E-2004-407F-9BB7-62E128D856A9}">
          <x14:formula1>
            <xm:f>Tuoteseloste!$D$82</xm:f>
          </x14:formula1>
          <xm:sqref>C7</xm:sqref>
        </x14:dataValidation>
        <x14:dataValidation type="list" allowBlank="1" xr:uid="{E1C8E3CA-5036-482B-BD7C-80C5C514A391}">
          <x14:formula1>
            <xm:f>Tuoteseloste!$D$83</xm:f>
          </x14:formula1>
          <xm:sqref>C8</xm:sqref>
        </x14:dataValidation>
        <x14:dataValidation type="list" allowBlank="1" xr:uid="{58BBFE6A-5A20-4B2A-89F7-2177A12D8599}">
          <x14:formula1>
            <xm:f>Tuoteseloste!$D$84</xm:f>
          </x14:formula1>
          <xm:sqref>C9</xm:sqref>
        </x14:dataValidation>
        <x14:dataValidation type="list" allowBlank="1" xr:uid="{1919D78C-9A88-4D87-9EDA-F13C690FBBA1}">
          <x14:formula1>
            <xm:f>Tuoteseloste!$D$85</xm:f>
          </x14:formula1>
          <xm:sqref>C10</xm:sqref>
        </x14:dataValidation>
        <x14:dataValidation type="list" allowBlank="1" xr:uid="{047953BA-0067-428F-A1E4-63C9AE459FFF}">
          <x14:formula1>
            <xm:f>Tuoteseloste!$D$156</xm:f>
          </x14:formula1>
          <xm:sqref>C116</xm:sqref>
        </x14:dataValidation>
        <x14:dataValidation type="list" allowBlank="1" xr:uid="{2E6D0F71-0E8B-4B03-B4CD-8C21F56EC2F0}">
          <x14:formula1>
            <xm:f>Tuoteseloste!$D$157</xm:f>
          </x14:formula1>
          <xm:sqref>C117</xm:sqref>
        </x14:dataValidation>
        <x14:dataValidation type="list" allowBlank="1" xr:uid="{E2918066-05F9-48C5-A72E-CFB4504E30A2}">
          <x14:formula1>
            <xm:f>Tuoteseloste!D86</xm:f>
          </x14:formula1>
          <xm:sqref>C11:C72</xm:sqref>
        </x14:dataValidation>
        <x14:dataValidation type="list" allowBlank="1" xr:uid="{70138CB0-20C1-424A-83F8-A44AE595BBC6}">
          <x14:formula1>
            <xm:f>Tuoteseloste!D35</xm:f>
          </x14:formula1>
          <xm:sqref>C73:C115</xm:sqref>
        </x14:dataValidation>
        <x14:dataValidation type="list" allowBlank="1" xr:uid="{563E2B1D-B8BE-4F73-BF52-C14357E39A4D}">
          <x14:formula1>
            <xm:f>Tuoteseloste!D148</xm:f>
          </x14:formula1>
          <xm:sqref>C118:C125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588BB-8BC3-4FF9-9C69-BCFF8C94F0F9}">
  <sheetPr codeName="Taul3"/>
  <dimension ref="A1:U125"/>
  <sheetViews>
    <sheetView topLeftCell="A43" workbookViewId="0">
      <selection activeCell="A53" sqref="A53:C53"/>
    </sheetView>
  </sheetViews>
  <sheetFormatPr defaultRowHeight="15" x14ac:dyDescent="0.25"/>
  <cols>
    <col min="1" max="1" width="31.140625" bestFit="1" customWidth="1"/>
    <col min="2" max="2" width="30.5703125" customWidth="1"/>
    <col min="3" max="3" width="29.5703125" bestFit="1" customWidth="1"/>
    <col min="4" max="4" width="11" bestFit="1" customWidth="1"/>
    <col min="5" max="5" width="22.42578125" customWidth="1"/>
    <col min="6" max="6" width="12.140625" hidden="1" customWidth="1"/>
    <col min="7" max="7" width="16.140625" hidden="1" customWidth="1"/>
    <col min="8" max="8" width="0" hidden="1" customWidth="1"/>
    <col min="9" max="9" width="31.7109375" bestFit="1" customWidth="1"/>
    <col min="10" max="10" width="21.28515625" bestFit="1" customWidth="1"/>
    <col min="11" max="11" width="11.28515625" bestFit="1" customWidth="1"/>
    <col min="12" max="12" width="12.5703125" bestFit="1" customWidth="1"/>
    <col min="13" max="13" width="9.140625" customWidth="1"/>
    <col min="14" max="14" width="11.28515625" bestFit="1" customWidth="1"/>
    <col min="15" max="95" width="9.140625" customWidth="1"/>
  </cols>
  <sheetData>
    <row r="1" spans="1:21" ht="15.75" thickBot="1" x14ac:dyDescent="0.3">
      <c r="A1" s="2" t="s">
        <v>120</v>
      </c>
      <c r="B1" s="2" t="s">
        <v>121</v>
      </c>
      <c r="C1" s="2" t="s">
        <v>122</v>
      </c>
      <c r="D1" s="2" t="s">
        <v>123</v>
      </c>
      <c r="F1" s="2"/>
      <c r="G1" s="2"/>
      <c r="I1" t="s">
        <v>124</v>
      </c>
      <c r="K1" t="s">
        <v>125</v>
      </c>
      <c r="L1" t="s">
        <v>126</v>
      </c>
    </row>
    <row r="2" spans="1:21" ht="15" customHeight="1" x14ac:dyDescent="0.25">
      <c r="A2" s="2"/>
      <c r="B2" s="2"/>
      <c r="C2" s="2"/>
      <c r="D2" s="2"/>
      <c r="F2" s="2"/>
      <c r="H2" s="6" t="e">
        <f>AVERAGE(D73:D115)</f>
        <v>#N/A</v>
      </c>
      <c r="I2" s="9" t="s">
        <v>127</v>
      </c>
      <c r="J2" s="10" t="s">
        <v>128</v>
      </c>
      <c r="K2" s="102">
        <v>3</v>
      </c>
      <c r="L2" s="103">
        <v>3</v>
      </c>
      <c r="N2" t="s">
        <v>129</v>
      </c>
      <c r="O2" s="144" t="s">
        <v>130</v>
      </c>
      <c r="P2" s="145"/>
      <c r="Q2" s="145"/>
      <c r="R2" s="145"/>
      <c r="S2" s="145"/>
      <c r="T2" s="145"/>
      <c r="U2" s="146"/>
    </row>
    <row r="3" spans="1:21" x14ac:dyDescent="0.25">
      <c r="A3" t="s">
        <v>131</v>
      </c>
      <c r="B3" t="s">
        <v>132</v>
      </c>
      <c r="C3" t="s">
        <v>133</v>
      </c>
      <c r="D3" s="2" t="e" cm="1">
        <f t="array" ref="D3">_xlfn.IFS('Raaka-aineet'!B3="Kyllä",$K$8,'Raaka-aineet'!B3="Ei",$K$9,'Raaka-aineet'!B3="Ei osaa sanoa",$K$10)</f>
        <v>#N/A</v>
      </c>
      <c r="F3" s="2"/>
      <c r="I3" s="13"/>
      <c r="J3" t="s">
        <v>134</v>
      </c>
      <c r="K3" s="7">
        <v>7.5</v>
      </c>
      <c r="L3" s="104">
        <v>7.5</v>
      </c>
      <c r="O3" s="147"/>
      <c r="P3" s="148"/>
      <c r="Q3" s="148"/>
      <c r="R3" s="148"/>
      <c r="S3" s="148"/>
      <c r="T3" s="148"/>
      <c r="U3" s="149"/>
    </row>
    <row r="4" spans="1:21" ht="15.75" thickBot="1" x14ac:dyDescent="0.3">
      <c r="A4" t="s">
        <v>131</v>
      </c>
      <c r="B4" t="s">
        <v>132</v>
      </c>
      <c r="C4" t="s">
        <v>135</v>
      </c>
      <c r="D4" s="2" t="e" cm="1">
        <f t="array" ref="D4">_xlfn.IFS('Raaka-aineet'!B4="Kyllä",$K$8,'Raaka-aineet'!B4="Ei",$K$9,'Raaka-aineet'!B4="Ei osaa sanoa",$K$10)</f>
        <v>#N/A</v>
      </c>
      <c r="F4" s="2"/>
      <c r="G4" s="2"/>
      <c r="I4" s="15"/>
      <c r="J4" s="16" t="s">
        <v>136</v>
      </c>
      <c r="K4" s="105">
        <v>9</v>
      </c>
      <c r="L4" s="54">
        <v>9</v>
      </c>
      <c r="O4" s="147"/>
      <c r="P4" s="148"/>
      <c r="Q4" s="148"/>
      <c r="R4" s="148"/>
      <c r="S4" s="148"/>
      <c r="T4" s="148"/>
      <c r="U4" s="149"/>
    </row>
    <row r="5" spans="1:21" x14ac:dyDescent="0.25">
      <c r="A5" t="s">
        <v>131</v>
      </c>
      <c r="B5" t="s">
        <v>132</v>
      </c>
      <c r="C5" t="s">
        <v>137</v>
      </c>
      <c r="D5" s="2" t="e" cm="1">
        <f t="array" ref="D5">_xlfn.IFS('Raaka-aineet'!B5="Kyllä",$K$8,'Raaka-aineet'!B5="Ei",$K$9,'Raaka-aineet'!B5="Ei osaa sanoa",$K$10)</f>
        <v>#N/A</v>
      </c>
      <c r="F5" s="2"/>
      <c r="H5" t="e">
        <f>AVERAGE(D116:D125)</f>
        <v>#N/A</v>
      </c>
      <c r="I5" s="9" t="s">
        <v>138</v>
      </c>
      <c r="J5" s="10" t="s">
        <v>128</v>
      </c>
      <c r="K5" s="102">
        <v>2</v>
      </c>
      <c r="L5" s="103">
        <v>2</v>
      </c>
      <c r="O5" s="147"/>
      <c r="P5" s="148"/>
      <c r="Q5" s="148"/>
      <c r="R5" s="148"/>
      <c r="S5" s="148"/>
      <c r="T5" s="148"/>
      <c r="U5" s="149"/>
    </row>
    <row r="6" spans="1:21" x14ac:dyDescent="0.25">
      <c r="A6" t="s">
        <v>131</v>
      </c>
      <c r="B6" t="s">
        <v>132</v>
      </c>
      <c r="C6" t="s">
        <v>139</v>
      </c>
      <c r="D6" s="2" t="e" cm="1">
        <f t="array" ref="D6">_xlfn.IFS('Raaka-aineet'!B6="Kyllä",$K$8,'Raaka-aineet'!B6="Ei",$K$9,'Raaka-aineet'!B6="Ei osaa sanoa",$K$10)</f>
        <v>#N/A</v>
      </c>
      <c r="F6" s="2"/>
      <c r="I6" s="13"/>
      <c r="J6" t="s">
        <v>140</v>
      </c>
      <c r="K6" s="7">
        <v>4.5</v>
      </c>
      <c r="L6" s="104">
        <v>4.5</v>
      </c>
      <c r="O6" s="147"/>
      <c r="P6" s="148"/>
      <c r="Q6" s="148"/>
      <c r="R6" s="148"/>
      <c r="S6" s="148"/>
      <c r="T6" s="148"/>
      <c r="U6" s="149"/>
    </row>
    <row r="7" spans="1:21" ht="15.75" thickBot="1" x14ac:dyDescent="0.3">
      <c r="A7" t="s">
        <v>131</v>
      </c>
      <c r="B7" t="s">
        <v>132</v>
      </c>
      <c r="C7" t="s">
        <v>141</v>
      </c>
      <c r="D7" s="2" t="e" cm="1">
        <f t="array" ref="D7">_xlfn.IFS('Raaka-aineet'!B7="Kyllä",$K$8,'Raaka-aineet'!B7="Ei",$K$9,'Raaka-aineet'!B7="Ei osaa sanoa",$K$10)</f>
        <v>#N/A</v>
      </c>
      <c r="F7" s="2"/>
      <c r="I7" s="15"/>
      <c r="J7" s="16" t="s">
        <v>136</v>
      </c>
      <c r="K7" s="105">
        <v>6</v>
      </c>
      <c r="L7" s="54">
        <v>6</v>
      </c>
      <c r="O7" s="147"/>
      <c r="P7" s="148"/>
      <c r="Q7" s="148"/>
      <c r="R7" s="148"/>
      <c r="S7" s="148"/>
      <c r="T7" s="148"/>
      <c r="U7" s="149"/>
    </row>
    <row r="8" spans="1:21" x14ac:dyDescent="0.25">
      <c r="A8" t="s">
        <v>131</v>
      </c>
      <c r="B8" s="8" t="s">
        <v>142</v>
      </c>
      <c r="C8" t="s">
        <v>143</v>
      </c>
      <c r="D8" s="2" t="e" cm="1">
        <f t="array" ref="D8">_xlfn.IFS('Raaka-aineet'!B8="Kyllä",$K$8,'Raaka-aineet'!B8="Ei",$K$9,'Raaka-aineet'!B8="Ei osaa sanoa",$K$10)</f>
        <v>#N/A</v>
      </c>
      <c r="F8" s="2"/>
      <c r="H8" t="e">
        <f>AVERAGE(D3:D72)</f>
        <v>#N/A</v>
      </c>
      <c r="I8" s="9" t="s">
        <v>131</v>
      </c>
      <c r="J8" s="10" t="s">
        <v>128</v>
      </c>
      <c r="K8" s="102">
        <v>2</v>
      </c>
      <c r="L8" s="103">
        <v>2</v>
      </c>
      <c r="O8" s="147"/>
      <c r="P8" s="148"/>
      <c r="Q8" s="148"/>
      <c r="R8" s="148"/>
      <c r="S8" s="148"/>
      <c r="T8" s="148"/>
      <c r="U8" s="149"/>
    </row>
    <row r="9" spans="1:21" x14ac:dyDescent="0.25">
      <c r="A9" t="s">
        <v>131</v>
      </c>
      <c r="B9" t="s">
        <v>142</v>
      </c>
      <c r="C9" t="s">
        <v>144</v>
      </c>
      <c r="D9" s="2" t="e" cm="1">
        <f t="array" ref="D9">_xlfn.IFS('Raaka-aineet'!B9="Kyllä",$K$8,'Raaka-aineet'!B9="Ei",$K$9,'Raaka-aineet'!B9="Ei osaa sanoa",$K$10)</f>
        <v>#N/A</v>
      </c>
      <c r="F9" s="2"/>
      <c r="I9" s="13"/>
      <c r="J9" t="s">
        <v>134</v>
      </c>
      <c r="K9" s="7">
        <v>4.5</v>
      </c>
      <c r="L9" s="104">
        <v>4.5</v>
      </c>
      <c r="O9" s="147"/>
      <c r="P9" s="148"/>
      <c r="Q9" s="148"/>
      <c r="R9" s="148"/>
      <c r="S9" s="148"/>
      <c r="T9" s="148"/>
      <c r="U9" s="149"/>
    </row>
    <row r="10" spans="1:21" ht="15.75" thickBot="1" x14ac:dyDescent="0.3">
      <c r="A10" t="s">
        <v>131</v>
      </c>
      <c r="B10" t="s">
        <v>142</v>
      </c>
      <c r="C10" t="s">
        <v>145</v>
      </c>
      <c r="D10" s="2" t="e" cm="1">
        <f t="array" ref="D10">_xlfn.IFS('Raaka-aineet'!B10="Kyllä",$K$8,'Raaka-aineet'!B10="Ei",$K$9,'Raaka-aineet'!B10="Ei osaa sanoa",$K$10)</f>
        <v>#N/A</v>
      </c>
      <c r="F10" s="2"/>
      <c r="I10" s="15"/>
      <c r="J10" s="16" t="s">
        <v>136</v>
      </c>
      <c r="K10" s="105">
        <v>6</v>
      </c>
      <c r="L10" s="54">
        <v>6</v>
      </c>
      <c r="O10" s="150"/>
      <c r="P10" s="151"/>
      <c r="Q10" s="151"/>
      <c r="R10" s="151"/>
      <c r="S10" s="151"/>
      <c r="T10" s="151"/>
      <c r="U10" s="152"/>
    </row>
    <row r="11" spans="1:21" x14ac:dyDescent="0.25">
      <c r="A11" t="s">
        <v>131</v>
      </c>
      <c r="B11" t="s">
        <v>142</v>
      </c>
      <c r="C11" t="s">
        <v>146</v>
      </c>
      <c r="D11" s="2" t="e" cm="1">
        <f t="array" ref="D11">_xlfn.IFS('Raaka-aineet'!B11="Kyllä",$K$8,'Raaka-aineet'!B11="Ei",$K$9,'Raaka-aineet'!B11="Ei osaa sanoa",$K$10)</f>
        <v>#N/A</v>
      </c>
      <c r="F11" s="2"/>
    </row>
    <row r="12" spans="1:21" x14ac:dyDescent="0.25">
      <c r="A12" t="s">
        <v>131</v>
      </c>
      <c r="B12" t="s">
        <v>142</v>
      </c>
      <c r="C12" t="s">
        <v>147</v>
      </c>
      <c r="D12" s="2" t="e" cm="1">
        <f t="array" ref="D12">_xlfn.IFS('Raaka-aineet'!B12="Kyllä",$K$8,'Raaka-aineet'!B12="Ei",$K$9,'Raaka-aineet'!B12="Ei osaa sanoa",$K$10)</f>
        <v>#N/A</v>
      </c>
      <c r="F12" s="2"/>
    </row>
    <row r="13" spans="1:21" x14ac:dyDescent="0.25">
      <c r="A13" t="s">
        <v>131</v>
      </c>
      <c r="B13" t="s">
        <v>142</v>
      </c>
      <c r="C13" t="s">
        <v>148</v>
      </c>
      <c r="D13" s="2" t="e" cm="1">
        <f t="array" ref="D13">_xlfn.IFS('Raaka-aineet'!B13="Kyllä",$K$8,'Raaka-aineet'!B13="Ei",$K$9,'Raaka-aineet'!B13="Ei osaa sanoa",$K$10)</f>
        <v>#N/A</v>
      </c>
      <c r="F13" s="2"/>
    </row>
    <row r="14" spans="1:21" x14ac:dyDescent="0.25">
      <c r="A14" t="s">
        <v>131</v>
      </c>
      <c r="B14" t="s">
        <v>149</v>
      </c>
      <c r="C14" t="s">
        <v>143</v>
      </c>
      <c r="D14" s="2" t="e" cm="1">
        <f t="array" ref="D14">_xlfn.IFS('Raaka-aineet'!B14="Kyllä",$K$8,'Raaka-aineet'!B14="Ei",$K$9,'Raaka-aineet'!B14="Ei osaa sanoa",$K$10)</f>
        <v>#N/A</v>
      </c>
      <c r="F14" s="2"/>
      <c r="I14" t="s">
        <v>150</v>
      </c>
    </row>
    <row r="15" spans="1:21" ht="15.75" thickBot="1" x14ac:dyDescent="0.3">
      <c r="A15" t="s">
        <v>131</v>
      </c>
      <c r="B15" t="s">
        <v>149</v>
      </c>
      <c r="C15" t="s">
        <v>151</v>
      </c>
      <c r="D15" s="2" t="e" cm="1">
        <f t="array" ref="D15">_xlfn.IFS('Raaka-aineet'!B15="Kyllä",$K$8,'Raaka-aineet'!B15="Ei",$K$9,'Raaka-aineet'!B15="Ei osaa sanoa",$K$10)</f>
        <v>#N/A</v>
      </c>
      <c r="F15" s="2"/>
      <c r="I15" t="s">
        <v>152</v>
      </c>
      <c r="J15" t="s">
        <v>153</v>
      </c>
      <c r="K15" t="s">
        <v>154</v>
      </c>
      <c r="L15" t="s">
        <v>155</v>
      </c>
      <c r="M15" s="14" t="s">
        <v>156</v>
      </c>
    </row>
    <row r="16" spans="1:21" x14ac:dyDescent="0.25">
      <c r="A16" t="s">
        <v>131</v>
      </c>
      <c r="B16" t="s">
        <v>149</v>
      </c>
      <c r="C16" t="s">
        <v>144</v>
      </c>
      <c r="D16" s="2" t="e" cm="1">
        <f t="array" ref="D16">_xlfn.IFS('Raaka-aineet'!B16="Kyllä",$K$8,'Raaka-aineet'!B16="Ei",$K$9,'Raaka-aineet'!B16="Ei osaa sanoa",$K$10)</f>
        <v>#N/A</v>
      </c>
      <c r="F16" s="2"/>
      <c r="G16" s="2"/>
      <c r="I16" s="9" t="s">
        <v>157</v>
      </c>
      <c r="J16" s="10" t="s">
        <v>158</v>
      </c>
      <c r="K16" s="11">
        <f>COUNTIF(D73:D81,K2)</f>
        <v>0</v>
      </c>
      <c r="L16" s="11">
        <f>COUNTIF(D73:D81,K4)</f>
        <v>0</v>
      </c>
      <c r="M16" s="12">
        <f>COUNTIF(D73:D81,K3)</f>
        <v>0</v>
      </c>
    </row>
    <row r="17" spans="1:13" x14ac:dyDescent="0.25">
      <c r="A17" t="s">
        <v>131</v>
      </c>
      <c r="B17" t="s">
        <v>149</v>
      </c>
      <c r="C17" t="s">
        <v>159</v>
      </c>
      <c r="D17" s="2" t="e" cm="1">
        <f t="array" ref="D17">_xlfn.IFS('Raaka-aineet'!B17="Kyllä",$K$8,'Raaka-aineet'!B17="Ei",$K$9,'Raaka-aineet'!B17="Ei osaa sanoa",$K$10)</f>
        <v>#N/A</v>
      </c>
      <c r="F17" s="2"/>
      <c r="I17" s="13"/>
      <c r="J17" t="s">
        <v>160</v>
      </c>
      <c r="K17" s="14">
        <f>COUNTIF(D82:D92,K2)</f>
        <v>0</v>
      </c>
      <c r="L17" s="14">
        <f>COUNTIF(D82:D92,K4)</f>
        <v>0</v>
      </c>
      <c r="M17" s="89">
        <f>COUNTIF(D82:D92,K3)</f>
        <v>0</v>
      </c>
    </row>
    <row r="18" spans="1:13" x14ac:dyDescent="0.25">
      <c r="A18" t="s">
        <v>131</v>
      </c>
      <c r="B18" t="s">
        <v>149</v>
      </c>
      <c r="C18" t="s">
        <v>161</v>
      </c>
      <c r="D18" s="2" t="e" cm="1">
        <f t="array" ref="D18">_xlfn.IFS('Raaka-aineet'!B18="Kyllä",$K$8,'Raaka-aineet'!B18="Ei",$K$9,'Raaka-aineet'!B18="Ei osaa sanoa",$K$10)</f>
        <v>#N/A</v>
      </c>
      <c r="F18" s="2"/>
      <c r="I18" s="13"/>
      <c r="J18" t="s">
        <v>162</v>
      </c>
      <c r="K18" s="14">
        <f>COUNTIF(D93:D96,K2)</f>
        <v>0</v>
      </c>
      <c r="L18" s="14">
        <f>COUNTIF(D93:D96,K4)</f>
        <v>0</v>
      </c>
      <c r="M18" s="89">
        <f>COUNTIF(D93:D96,K3)</f>
        <v>0</v>
      </c>
    </row>
    <row r="19" spans="1:13" x14ac:dyDescent="0.25">
      <c r="A19" t="s">
        <v>131</v>
      </c>
      <c r="B19" t="s">
        <v>163</v>
      </c>
      <c r="C19" t="s">
        <v>143</v>
      </c>
      <c r="D19" s="2" t="e" cm="1">
        <f t="array" ref="D19">_xlfn.IFS('Raaka-aineet'!B19="Kyllä",$K$8,'Raaka-aineet'!B19="Ei",$K$9,'Raaka-aineet'!B19="Ei osaa sanoa",$K$10)</f>
        <v>#N/A</v>
      </c>
      <c r="F19" s="2"/>
      <c r="I19" s="13"/>
      <c r="J19" t="s">
        <v>164</v>
      </c>
      <c r="K19" s="14">
        <f>COUNTIF(D97:D102,K2)</f>
        <v>0</v>
      </c>
      <c r="L19" s="14">
        <f>COUNTIF(D97:D102,K4)</f>
        <v>0</v>
      </c>
      <c r="M19" s="89">
        <f>COUNTIF(D97:D102,K3)</f>
        <v>0</v>
      </c>
    </row>
    <row r="20" spans="1:13" x14ac:dyDescent="0.25">
      <c r="A20" t="s">
        <v>131</v>
      </c>
      <c r="B20" t="s">
        <v>163</v>
      </c>
      <c r="C20" t="s">
        <v>165</v>
      </c>
      <c r="D20" s="2" t="e" cm="1">
        <f t="array" ref="D20">_xlfn.IFS('Raaka-aineet'!B20="Kyllä",$K$8,'Raaka-aineet'!B20="Ei",$K$9,'Raaka-aineet'!B20="Ei osaa sanoa",$K$10)</f>
        <v>#N/A</v>
      </c>
      <c r="F20" s="2"/>
      <c r="I20" s="13"/>
      <c r="J20" t="s">
        <v>166</v>
      </c>
      <c r="K20" s="14">
        <f>COUNTIF(D103:D107,K2)</f>
        <v>0</v>
      </c>
      <c r="L20" s="14">
        <f>COUNTIF(D103:D107,K4)</f>
        <v>0</v>
      </c>
      <c r="M20" s="89">
        <f>COUNTIF(D103:D107,K3)</f>
        <v>0</v>
      </c>
    </row>
    <row r="21" spans="1:13" x14ac:dyDescent="0.25">
      <c r="A21" t="s">
        <v>131</v>
      </c>
      <c r="B21" t="s">
        <v>163</v>
      </c>
      <c r="C21" t="s">
        <v>148</v>
      </c>
      <c r="D21" s="2" t="e" cm="1">
        <f t="array" ref="D21">_xlfn.IFS('Raaka-aineet'!B21="Kyllä",$K$8,'Raaka-aineet'!B21="Ei",$K$9,'Raaka-aineet'!B21="Ei osaa sanoa",$K$10)</f>
        <v>#N/A</v>
      </c>
      <c r="F21" s="2"/>
      <c r="I21" s="13"/>
      <c r="J21" t="s">
        <v>167</v>
      </c>
      <c r="K21" s="14">
        <f>COUNTIF(D108:D111,K2)</f>
        <v>0</v>
      </c>
      <c r="L21" s="14">
        <f>COUNTIF(D108:D111,K4)</f>
        <v>0</v>
      </c>
      <c r="M21" s="89">
        <f>COUNTIF(D108:D111,K3)</f>
        <v>0</v>
      </c>
    </row>
    <row r="22" spans="1:13" ht="15.75" thickBot="1" x14ac:dyDescent="0.3">
      <c r="A22" t="s">
        <v>131</v>
      </c>
      <c r="B22" t="s">
        <v>163</v>
      </c>
      <c r="C22" t="s">
        <v>168</v>
      </c>
      <c r="D22" s="2" t="e" cm="1">
        <f t="array" ref="D22">_xlfn.IFS('Raaka-aineet'!B22="Kyllä",$K$8,'Raaka-aineet'!B22="Ei",$K$9,'Raaka-aineet'!B22="Ei osaa sanoa",$K$10)</f>
        <v>#N/A</v>
      </c>
      <c r="F22" s="2"/>
      <c r="I22" s="15"/>
      <c r="J22" s="16" t="s">
        <v>169</v>
      </c>
      <c r="K22" s="17">
        <f>COUNTIF(D112:D115,K2)</f>
        <v>0</v>
      </c>
      <c r="L22" s="17">
        <f>COUNTIF(D112:D115,K4)</f>
        <v>0</v>
      </c>
      <c r="M22" s="90">
        <f>COUNTIF(D112:D115,K3)</f>
        <v>0</v>
      </c>
    </row>
    <row r="23" spans="1:13" x14ac:dyDescent="0.25">
      <c r="A23" t="s">
        <v>131</v>
      </c>
      <c r="B23" t="s">
        <v>163</v>
      </c>
      <c r="C23" t="s">
        <v>170</v>
      </c>
      <c r="D23" s="2" t="e" cm="1">
        <f t="array" ref="D23">_xlfn.IFS('Raaka-aineet'!B23="Kyllä",$K$8,'Raaka-aineet'!B23="Ei",$K$9,'Raaka-aineet'!B23="Ei osaa sanoa",$K$10)</f>
        <v>#N/A</v>
      </c>
      <c r="F23" s="2"/>
      <c r="I23" s="9" t="s">
        <v>131</v>
      </c>
      <c r="J23" s="10" t="s">
        <v>132</v>
      </c>
      <c r="K23" s="11">
        <f>COUNTIF(D3:D7,K8)</f>
        <v>0</v>
      </c>
      <c r="L23" s="11">
        <f>COUNTIF(D3:D7,K10)</f>
        <v>0</v>
      </c>
      <c r="M23" s="91">
        <f>COUNTIF(D3:D7,K9)</f>
        <v>0</v>
      </c>
    </row>
    <row r="24" spans="1:13" x14ac:dyDescent="0.25">
      <c r="A24" t="s">
        <v>131</v>
      </c>
      <c r="B24" t="s">
        <v>163</v>
      </c>
      <c r="C24" t="s">
        <v>171</v>
      </c>
      <c r="D24" s="2" t="e" cm="1">
        <f t="array" ref="D24">_xlfn.IFS('Raaka-aineet'!B24="Kyllä",$K$8,'Raaka-aineet'!B24="Ei",$K$9,'Raaka-aineet'!B24="Ei osaa sanoa",$K$10)</f>
        <v>#N/A</v>
      </c>
      <c r="F24" s="2"/>
      <c r="I24" s="13"/>
      <c r="J24" s="8" t="s">
        <v>142</v>
      </c>
      <c r="K24" s="14">
        <f>COUNTIF(D8:D13,K8)</f>
        <v>0</v>
      </c>
      <c r="L24" s="14">
        <f>COUNTIF(D8:D13,K10)</f>
        <v>0</v>
      </c>
      <c r="M24" s="89">
        <f>COUNTIF(D8:D13,K9)</f>
        <v>0</v>
      </c>
    </row>
    <row r="25" spans="1:13" ht="14.25" customHeight="1" x14ac:dyDescent="0.25">
      <c r="A25" t="s">
        <v>131</v>
      </c>
      <c r="B25" t="s">
        <v>172</v>
      </c>
      <c r="C25" t="s">
        <v>173</v>
      </c>
      <c r="D25" s="2" t="e" cm="1">
        <f t="array" ref="D25">_xlfn.IFS('Raaka-aineet'!B25="Kyllä",$K$8,'Raaka-aineet'!B25="Ei",$K$9,'Raaka-aineet'!B25="Ei osaa sanoa",$K$10)</f>
        <v>#N/A</v>
      </c>
      <c r="F25" s="2"/>
      <c r="I25" s="13"/>
      <c r="J25" t="s">
        <v>149</v>
      </c>
      <c r="K25" s="14">
        <f>COUNTIF(D14:D18,K8)</f>
        <v>0</v>
      </c>
      <c r="L25" s="14">
        <f>COUNTIF(D14:D18,K10)</f>
        <v>0</v>
      </c>
      <c r="M25" s="89">
        <f>COUNTIF(D14:D18,K9)</f>
        <v>0</v>
      </c>
    </row>
    <row r="26" spans="1:13" x14ac:dyDescent="0.25">
      <c r="A26" t="s">
        <v>131</v>
      </c>
      <c r="B26" t="s">
        <v>172</v>
      </c>
      <c r="C26" t="s">
        <v>137</v>
      </c>
      <c r="D26" s="2" t="e" cm="1">
        <f t="array" ref="D26">_xlfn.IFS('Raaka-aineet'!B26="Kyllä",$K$8,'Raaka-aineet'!B26="Ei",$K$9,'Raaka-aineet'!B26="Ei osaa sanoa",$K$10)</f>
        <v>#N/A</v>
      </c>
      <c r="F26" s="2"/>
      <c r="G26" s="2"/>
      <c r="I26" s="13"/>
      <c r="J26" t="s">
        <v>163</v>
      </c>
      <c r="K26" s="14">
        <f>COUNTIF(D19:D24,K8)</f>
        <v>0</v>
      </c>
      <c r="L26" s="14">
        <f>COUNTIF(D19:D24,K10)</f>
        <v>0</v>
      </c>
      <c r="M26" s="89">
        <f>COUNTIF(D19:D24,K9)</f>
        <v>0</v>
      </c>
    </row>
    <row r="27" spans="1:13" x14ac:dyDescent="0.25">
      <c r="A27" t="s">
        <v>131</v>
      </c>
      <c r="B27" t="s">
        <v>172</v>
      </c>
      <c r="C27" t="s">
        <v>174</v>
      </c>
      <c r="D27" s="2" t="e" cm="1">
        <f t="array" ref="D27">_xlfn.IFS('Raaka-aineet'!B27="Kyllä",$K$8,'Raaka-aineet'!B27="Ei",$K$9,'Raaka-aineet'!B27="Ei osaa sanoa",$K$10)</f>
        <v>#N/A</v>
      </c>
      <c r="F27" s="2"/>
      <c r="G27" s="2"/>
      <c r="I27" s="13"/>
      <c r="J27" t="s">
        <v>172</v>
      </c>
      <c r="K27" s="14">
        <f>COUNTIF(D25:D32,K8)</f>
        <v>0</v>
      </c>
      <c r="L27" s="14">
        <f>COUNTIF(D19:D24,K10)</f>
        <v>0</v>
      </c>
      <c r="M27" s="89">
        <f>COUNTIF(D19:D24,K9)</f>
        <v>0</v>
      </c>
    </row>
    <row r="28" spans="1:13" x14ac:dyDescent="0.25">
      <c r="A28" t="s">
        <v>131</v>
      </c>
      <c r="B28" t="s">
        <v>172</v>
      </c>
      <c r="C28" t="s">
        <v>175</v>
      </c>
      <c r="D28" s="2" t="e" cm="1">
        <f t="array" ref="D28">_xlfn.IFS('Raaka-aineet'!B28="Kyllä",$K$8,'Raaka-aineet'!B28="Ei",$K$9,'Raaka-aineet'!B28="Ei osaa sanoa",$K$10)</f>
        <v>#N/A</v>
      </c>
      <c r="F28" s="2"/>
      <c r="I28" s="13"/>
      <c r="J28" t="s">
        <v>176</v>
      </c>
      <c r="K28" s="14">
        <f>COUNTIF(D33:D37,K8)</f>
        <v>0</v>
      </c>
      <c r="L28" s="14">
        <f>COUNTIF(D33:D37,K10)</f>
        <v>0</v>
      </c>
      <c r="M28" s="89">
        <f>COUNTIF(D33:D37,K9)</f>
        <v>0</v>
      </c>
    </row>
    <row r="29" spans="1:13" x14ac:dyDescent="0.25">
      <c r="A29" t="s">
        <v>131</v>
      </c>
      <c r="B29" t="s">
        <v>172</v>
      </c>
      <c r="C29" t="s">
        <v>144</v>
      </c>
      <c r="D29" s="2" t="e" cm="1">
        <f t="array" ref="D29">_xlfn.IFS('Raaka-aineet'!B29="Kyllä",$K$8,'Raaka-aineet'!B29="Ei",$K$9,'Raaka-aineet'!B29="Ei osaa sanoa",$K$10)</f>
        <v>#N/A</v>
      </c>
      <c r="F29" s="2"/>
      <c r="I29" s="13"/>
      <c r="J29" t="s">
        <v>177</v>
      </c>
      <c r="K29" s="14">
        <f>COUNTIF(D38:D46,K8)</f>
        <v>0</v>
      </c>
      <c r="L29" s="14">
        <f>COUNTIF(D38:D46,K10)</f>
        <v>0</v>
      </c>
      <c r="M29" s="89">
        <f>COUNTIF(D38:D46,K9)</f>
        <v>0</v>
      </c>
    </row>
    <row r="30" spans="1:13" x14ac:dyDescent="0.25">
      <c r="A30" t="s">
        <v>131</v>
      </c>
      <c r="B30" t="s">
        <v>172</v>
      </c>
      <c r="C30" t="s">
        <v>148</v>
      </c>
      <c r="D30" s="2" t="e" cm="1">
        <f t="array" ref="D30">_xlfn.IFS('Raaka-aineet'!B30="Kyllä",$K$8,'Raaka-aineet'!B30="Ei",$K$9,'Raaka-aineet'!B30="Ei osaa sanoa",$K$10)</f>
        <v>#N/A</v>
      </c>
      <c r="F30" s="2"/>
      <c r="I30" s="13"/>
      <c r="J30" t="s">
        <v>178</v>
      </c>
      <c r="K30" s="14">
        <f>COUNTIF(D47:D49,K8)</f>
        <v>0</v>
      </c>
      <c r="L30" s="14">
        <f>COUNTIF(D47:D49,K10)</f>
        <v>0</v>
      </c>
      <c r="M30" s="89">
        <f>COUNTIF(D47:D49,K9)</f>
        <v>0</v>
      </c>
    </row>
    <row r="31" spans="1:13" x14ac:dyDescent="0.25">
      <c r="A31" t="s">
        <v>131</v>
      </c>
      <c r="B31" t="s">
        <v>172</v>
      </c>
      <c r="C31" t="s">
        <v>168</v>
      </c>
      <c r="D31" s="2" t="e" cm="1">
        <f t="array" ref="D31">_xlfn.IFS('Raaka-aineet'!B31="Kyllä",$K$8,'Raaka-aineet'!B31="Ei",$K$9,'Raaka-aineet'!B31="Ei osaa sanoa",$K$10)</f>
        <v>#N/A</v>
      </c>
      <c r="F31" s="2"/>
      <c r="I31" s="13"/>
      <c r="J31" t="s">
        <v>179</v>
      </c>
      <c r="K31" s="14">
        <f>COUNTIF(D50:D53,K8)</f>
        <v>0</v>
      </c>
      <c r="L31" s="14">
        <f>COUNTIF(D50:D53,K10)</f>
        <v>0</v>
      </c>
      <c r="M31" s="89">
        <f>COUNTIF(D50:D53,K9)</f>
        <v>0</v>
      </c>
    </row>
    <row r="32" spans="1:13" x14ac:dyDescent="0.25">
      <c r="A32" t="s">
        <v>131</v>
      </c>
      <c r="B32" t="s">
        <v>172</v>
      </c>
      <c r="C32" t="s">
        <v>180</v>
      </c>
      <c r="D32" s="2" t="e" cm="1">
        <f t="array" ref="D32">_xlfn.IFS('Raaka-aineet'!B32="Kyllä",$K$8,'Raaka-aineet'!B32="Ei",$K$9,'Raaka-aineet'!B32="Ei osaa sanoa",$K$10)</f>
        <v>#N/A</v>
      </c>
      <c r="F32" s="2"/>
      <c r="I32" s="13"/>
      <c r="J32" t="s">
        <v>181</v>
      </c>
      <c r="K32" s="14">
        <f>COUNTIF(D54:D56,K8)</f>
        <v>0</v>
      </c>
      <c r="L32" s="14">
        <f>COUNTIF(D54:D56,K10)</f>
        <v>0</v>
      </c>
      <c r="M32" s="89">
        <f>COUNTIF(D54:D56,K9)</f>
        <v>0</v>
      </c>
    </row>
    <row r="33" spans="1:13" x14ac:dyDescent="0.25">
      <c r="A33" t="s">
        <v>131</v>
      </c>
      <c r="B33" t="s">
        <v>176</v>
      </c>
      <c r="C33" t="s">
        <v>182</v>
      </c>
      <c r="D33" s="2" t="e" cm="1">
        <f t="array" ref="D33">_xlfn.IFS('Raaka-aineet'!B33="Kyllä",$K$8,'Raaka-aineet'!B33="Ei",$K$9,'Raaka-aineet'!B33="Ei osaa sanoa",$K$10)</f>
        <v>#N/A</v>
      </c>
      <c r="F33" s="2"/>
      <c r="I33" s="13"/>
      <c r="J33" t="s">
        <v>183</v>
      </c>
      <c r="K33" s="14">
        <f>COUNTIF(D57:D62,K8)</f>
        <v>0</v>
      </c>
      <c r="L33" s="14">
        <f>COUNTIF(D57:D62,K10)</f>
        <v>0</v>
      </c>
      <c r="M33" s="89">
        <f>COUNTIF(D57:D62,K9)</f>
        <v>0</v>
      </c>
    </row>
    <row r="34" spans="1:13" x14ac:dyDescent="0.25">
      <c r="A34" t="s">
        <v>131</v>
      </c>
      <c r="B34" t="s">
        <v>176</v>
      </c>
      <c r="C34" t="s">
        <v>184</v>
      </c>
      <c r="D34" s="2" t="e" cm="1">
        <f t="array" ref="D34">_xlfn.IFS('Raaka-aineet'!B34="Kyllä",$K$8,'Raaka-aineet'!B34="Ei",$K$9,'Raaka-aineet'!B34="Ei osaa sanoa",$K$10)</f>
        <v>#N/A</v>
      </c>
      <c r="F34" s="2"/>
      <c r="G34" s="2"/>
      <c r="I34" s="13"/>
      <c r="J34" t="s">
        <v>185</v>
      </c>
      <c r="K34" s="14">
        <f>COUNTIF(D63:D68,K8)</f>
        <v>0</v>
      </c>
      <c r="L34" s="14">
        <f>COUNTIF(D63:D68,K10)</f>
        <v>0</v>
      </c>
      <c r="M34" s="89">
        <f>COUNTIF(D63:D68,K9)</f>
        <v>0</v>
      </c>
    </row>
    <row r="35" spans="1:13" ht="15.75" thickBot="1" x14ac:dyDescent="0.3">
      <c r="A35" t="s">
        <v>131</v>
      </c>
      <c r="B35" t="s">
        <v>176</v>
      </c>
      <c r="C35" t="s">
        <v>186</v>
      </c>
      <c r="D35" s="2" t="e" cm="1">
        <f t="array" ref="D35">_xlfn.IFS('Raaka-aineet'!B35="Kyllä",$K$8,'Raaka-aineet'!B35="Ei",$K$9,'Raaka-aineet'!B35="Ei osaa sanoa",$K$10)</f>
        <v>#N/A</v>
      </c>
      <c r="F35" s="2"/>
      <c r="I35" s="15"/>
      <c r="J35" s="16" t="s">
        <v>187</v>
      </c>
      <c r="K35" s="17">
        <f>COUNTIF(D69:D72,K8)</f>
        <v>0</v>
      </c>
      <c r="L35" s="17">
        <f>COUNTIF(D69:D72,K10)</f>
        <v>0</v>
      </c>
      <c r="M35" s="90">
        <f>COUNTIF(D69:D72,K9)</f>
        <v>0</v>
      </c>
    </row>
    <row r="36" spans="1:13" x14ac:dyDescent="0.25">
      <c r="A36" t="s">
        <v>131</v>
      </c>
      <c r="B36" t="s">
        <v>176</v>
      </c>
      <c r="C36" t="s">
        <v>188</v>
      </c>
      <c r="D36" s="2" t="e" cm="1">
        <f t="array" ref="D36">_xlfn.IFS('Raaka-aineet'!B36="Kyllä",$K$8,'Raaka-aineet'!B36="Ei",$K$9,'Raaka-aineet'!B36="Ei osaa sanoa",$K$10)</f>
        <v>#N/A</v>
      </c>
      <c r="F36" s="2"/>
      <c r="I36" s="9" t="s">
        <v>138</v>
      </c>
      <c r="J36" s="10" t="s">
        <v>189</v>
      </c>
      <c r="K36" s="11">
        <f>COUNTIF(D116:D125,K5)</f>
        <v>0</v>
      </c>
      <c r="L36" s="11">
        <f>COUNTIF(D116:D125,K7)</f>
        <v>0</v>
      </c>
      <c r="M36" s="91">
        <f>COUNTIF(D116:D125,K6)</f>
        <v>0</v>
      </c>
    </row>
    <row r="37" spans="1:13" ht="15.75" thickBot="1" x14ac:dyDescent="0.3">
      <c r="A37" t="s">
        <v>131</v>
      </c>
      <c r="B37" t="s">
        <v>176</v>
      </c>
      <c r="C37" t="s">
        <v>168</v>
      </c>
      <c r="D37" s="2" t="e" cm="1">
        <f t="array" ref="D37">_xlfn.IFS('Raaka-aineet'!B37="Kyllä",$K$8,'Raaka-aineet'!B37="Ei",$K$9,'Raaka-aineet'!B37="Ei osaa sanoa",$K$10)</f>
        <v>#N/A</v>
      </c>
      <c r="F37" s="2"/>
      <c r="I37" s="15"/>
      <c r="J37" s="16" t="s">
        <v>158</v>
      </c>
      <c r="K37" s="17">
        <f>COUNTIF(D118:D125,K5)</f>
        <v>0</v>
      </c>
      <c r="L37" s="17">
        <f>COUNTIF(D118:D125,K7)</f>
        <v>0</v>
      </c>
      <c r="M37" s="90">
        <f>COUNTIF(D118:D125,K6)</f>
        <v>0</v>
      </c>
    </row>
    <row r="38" spans="1:13" x14ac:dyDescent="0.25">
      <c r="A38" t="s">
        <v>131</v>
      </c>
      <c r="B38" t="s">
        <v>177</v>
      </c>
      <c r="C38" t="s">
        <v>190</v>
      </c>
      <c r="D38" s="2" t="e" cm="1">
        <f t="array" ref="D38">_xlfn.IFS('Raaka-aineet'!B38="Kyllä",$K$8,'Raaka-aineet'!B38="Ei",$K$9,'Raaka-aineet'!B38="Ei osaa sanoa",$K$10)</f>
        <v>#N/A</v>
      </c>
      <c r="F38" s="2"/>
    </row>
    <row r="39" spans="1:13" x14ac:dyDescent="0.25">
      <c r="A39" t="s">
        <v>131</v>
      </c>
      <c r="B39" t="s">
        <v>177</v>
      </c>
      <c r="C39" t="s">
        <v>191</v>
      </c>
      <c r="D39" s="2" t="e" cm="1">
        <f t="array" ref="D39">_xlfn.IFS('Raaka-aineet'!B39="Kyllä",$K$8,'Raaka-aineet'!B39="Ei",$K$9,'Raaka-aineet'!B39="Ei osaa sanoa",$K$10)</f>
        <v>#N/A</v>
      </c>
      <c r="F39" s="2"/>
      <c r="G39" s="2"/>
    </row>
    <row r="40" spans="1:13" x14ac:dyDescent="0.25">
      <c r="A40" t="s">
        <v>131</v>
      </c>
      <c r="B40" t="s">
        <v>177</v>
      </c>
      <c r="C40" t="s">
        <v>192</v>
      </c>
      <c r="D40" s="2" t="e" cm="1">
        <f t="array" ref="D40">_xlfn.IFS('Raaka-aineet'!B40="Kyllä",$K$8,'Raaka-aineet'!B40="Ei",$K$9,'Raaka-aineet'!B40="Ei osaa sanoa",$K$10)</f>
        <v>#N/A</v>
      </c>
      <c r="F40" s="2"/>
      <c r="K40" s="14"/>
      <c r="L40" s="14"/>
    </row>
    <row r="41" spans="1:13" x14ac:dyDescent="0.25">
      <c r="A41" t="s">
        <v>131</v>
      </c>
      <c r="B41" t="s">
        <v>177</v>
      </c>
      <c r="C41" t="s">
        <v>193</v>
      </c>
      <c r="D41" s="2" t="e" cm="1">
        <f t="array" ref="D41">_xlfn.IFS('Raaka-aineet'!B41="Kyllä",$K$8,'Raaka-aineet'!B41="Ei",$K$9,'Raaka-aineet'!B41="Ei osaa sanoa",$K$10)</f>
        <v>#N/A</v>
      </c>
      <c r="F41" s="2"/>
      <c r="K41" s="14"/>
      <c r="L41" s="14"/>
    </row>
    <row r="42" spans="1:13" x14ac:dyDescent="0.25">
      <c r="A42" t="s">
        <v>131</v>
      </c>
      <c r="B42" t="s">
        <v>177</v>
      </c>
      <c r="C42" t="s">
        <v>194</v>
      </c>
      <c r="D42" s="2" t="e" cm="1">
        <f t="array" ref="D42">_xlfn.IFS('Raaka-aineet'!B42="Kyllä",$K$8,'Raaka-aineet'!B42="Ei",$K$9,'Raaka-aineet'!B42="Ei osaa sanoa",$K$10)</f>
        <v>#N/A</v>
      </c>
      <c r="F42" s="2"/>
      <c r="K42" s="14"/>
      <c r="L42" s="14"/>
    </row>
    <row r="43" spans="1:13" x14ac:dyDescent="0.25">
      <c r="A43" t="s">
        <v>131</v>
      </c>
      <c r="B43" t="s">
        <v>177</v>
      </c>
      <c r="C43" t="s">
        <v>175</v>
      </c>
      <c r="D43" s="2" t="e" cm="1">
        <f t="array" ref="D43">_xlfn.IFS('Raaka-aineet'!B43="Kyllä",$K$8,'Raaka-aineet'!B43="Ei",$K$9,'Raaka-aineet'!B43="Ei osaa sanoa",$K$10)</f>
        <v>#N/A</v>
      </c>
      <c r="F43" s="2"/>
      <c r="K43" s="14"/>
      <c r="L43" s="14"/>
    </row>
    <row r="44" spans="1:13" x14ac:dyDescent="0.25">
      <c r="A44" t="s">
        <v>131</v>
      </c>
      <c r="B44" t="s">
        <v>177</v>
      </c>
      <c r="C44" t="s">
        <v>168</v>
      </c>
      <c r="D44" s="2" t="e" cm="1">
        <f t="array" ref="D44">_xlfn.IFS('Raaka-aineet'!B44="Kyllä",$K$8,'Raaka-aineet'!B44="Ei",$K$9,'Raaka-aineet'!B44="Ei osaa sanoa",$K$10)</f>
        <v>#N/A</v>
      </c>
      <c r="F44" s="2"/>
      <c r="K44" s="14"/>
      <c r="L44" s="14"/>
    </row>
    <row r="45" spans="1:13" x14ac:dyDescent="0.25">
      <c r="A45" t="s">
        <v>131</v>
      </c>
      <c r="B45" t="s">
        <v>177</v>
      </c>
      <c r="C45" t="s">
        <v>195</v>
      </c>
      <c r="D45" s="2" t="e" cm="1">
        <f t="array" ref="D45">_xlfn.IFS('Raaka-aineet'!B45="Kyllä",$K$8,'Raaka-aineet'!B45="Ei",$K$9,'Raaka-aineet'!B45="Ei osaa sanoa",$K$10)</f>
        <v>#N/A</v>
      </c>
      <c r="F45" s="2"/>
      <c r="K45" s="14"/>
      <c r="L45" s="14"/>
    </row>
    <row r="46" spans="1:13" x14ac:dyDescent="0.25">
      <c r="A46" t="s">
        <v>131</v>
      </c>
      <c r="B46" t="s">
        <v>177</v>
      </c>
      <c r="C46" t="s">
        <v>196</v>
      </c>
      <c r="D46" s="2" t="e" cm="1">
        <f t="array" ref="D46">_xlfn.IFS('Raaka-aineet'!B46="Kyllä",$K$8,'Raaka-aineet'!B46="Ei",$K$9,'Raaka-aineet'!B46="Ei osaa sanoa",$K$10)</f>
        <v>#N/A</v>
      </c>
      <c r="F46" s="2"/>
      <c r="K46" s="14"/>
      <c r="L46" s="14"/>
    </row>
    <row r="47" spans="1:13" x14ac:dyDescent="0.25">
      <c r="A47" t="s">
        <v>131</v>
      </c>
      <c r="B47" t="s">
        <v>178</v>
      </c>
      <c r="C47" t="s">
        <v>197</v>
      </c>
      <c r="D47" s="2" t="e" cm="1">
        <f t="array" ref="D47">_xlfn.IFS('Raaka-aineet'!B47="Kyllä",$K$8,'Raaka-aineet'!B47="Ei",$K$9,'Raaka-aineet'!B47="Ei osaa sanoa",$K$10)</f>
        <v>#N/A</v>
      </c>
      <c r="F47" s="2"/>
      <c r="K47" s="14"/>
      <c r="L47" s="14"/>
    </row>
    <row r="48" spans="1:13" x14ac:dyDescent="0.25">
      <c r="A48" t="s">
        <v>131</v>
      </c>
      <c r="B48" t="s">
        <v>178</v>
      </c>
      <c r="C48" t="s">
        <v>198</v>
      </c>
      <c r="D48" s="2" t="e" cm="1">
        <f t="array" ref="D48">_xlfn.IFS('Raaka-aineet'!B48="Kyllä",$K$8,'Raaka-aineet'!B48="Ei",$K$9,'Raaka-aineet'!B48="Ei osaa sanoa",$K$10)</f>
        <v>#N/A</v>
      </c>
      <c r="F48" s="2"/>
      <c r="J48" s="8"/>
      <c r="K48" s="14"/>
      <c r="L48" s="14"/>
    </row>
    <row r="49" spans="1:12" x14ac:dyDescent="0.25">
      <c r="A49" t="s">
        <v>131</v>
      </c>
      <c r="B49" t="s">
        <v>178</v>
      </c>
      <c r="C49" t="s">
        <v>199</v>
      </c>
      <c r="D49" s="2" t="e" cm="1">
        <f t="array" ref="D49">_xlfn.IFS('Raaka-aineet'!B49="Kyllä",$K$8,'Raaka-aineet'!B49="Ei",$K$9,'Raaka-aineet'!B49="Ei osaa sanoa",$K$10)</f>
        <v>#N/A</v>
      </c>
      <c r="F49" s="2"/>
      <c r="K49" s="14"/>
      <c r="L49" s="14"/>
    </row>
    <row r="50" spans="1:12" x14ac:dyDescent="0.25">
      <c r="A50" t="s">
        <v>131</v>
      </c>
      <c r="B50" t="s">
        <v>179</v>
      </c>
      <c r="C50" t="s">
        <v>137</v>
      </c>
      <c r="D50" s="2" t="e" cm="1">
        <f t="array" ref="D50">_xlfn.IFS('Raaka-aineet'!B50="Kyllä",$K$8,'Raaka-aineet'!B50="Ei",$K$9,'Raaka-aineet'!B50="Ei osaa sanoa",$K$10)</f>
        <v>#N/A</v>
      </c>
      <c r="F50" s="2"/>
      <c r="K50" s="14"/>
      <c r="L50" s="14"/>
    </row>
    <row r="51" spans="1:12" x14ac:dyDescent="0.25">
      <c r="A51" t="s">
        <v>131</v>
      </c>
      <c r="B51" t="s">
        <v>179</v>
      </c>
      <c r="C51" t="s">
        <v>175</v>
      </c>
      <c r="D51" s="2" t="e" cm="1">
        <f t="array" ref="D51">_xlfn.IFS('Raaka-aineet'!B51="Kyllä",$K$8,'Raaka-aineet'!B51="Ei",$K$9,'Raaka-aineet'!B51="Ei osaa sanoa",$K$10)</f>
        <v>#N/A</v>
      </c>
      <c r="F51" s="2"/>
      <c r="K51" s="14"/>
      <c r="L51" s="14"/>
    </row>
    <row r="52" spans="1:12" x14ac:dyDescent="0.25">
      <c r="A52" t="s">
        <v>131</v>
      </c>
      <c r="B52" t="s">
        <v>179</v>
      </c>
      <c r="C52" t="s">
        <v>200</v>
      </c>
      <c r="D52" s="2" t="e" cm="1">
        <f t="array" ref="D52">_xlfn.IFS('Raaka-aineet'!B52="Kyllä",$K$8,'Raaka-aineet'!B52="Ei",$K$9,'Raaka-aineet'!B52="Ei osaa sanoa",$K$10)</f>
        <v>#N/A</v>
      </c>
      <c r="F52" s="2"/>
      <c r="K52" s="14"/>
      <c r="L52" s="14"/>
    </row>
    <row r="53" spans="1:12" x14ac:dyDescent="0.25">
      <c r="A53" t="s">
        <v>131</v>
      </c>
      <c r="B53" t="s">
        <v>179</v>
      </c>
      <c r="C53" t="s">
        <v>201</v>
      </c>
      <c r="D53" s="2" t="e" cm="1">
        <f t="array" ref="D53">_xlfn.IFS('Raaka-aineet'!B53="Kyllä",$K$8,'Raaka-aineet'!B53="Ei",$K$9,'Raaka-aineet'!B53="Ei osaa sanoa",$K$10)</f>
        <v>#N/A</v>
      </c>
      <c r="F53" s="2"/>
      <c r="K53" s="14"/>
      <c r="L53" s="14"/>
    </row>
    <row r="54" spans="1:12" x14ac:dyDescent="0.25">
      <c r="A54" t="s">
        <v>131</v>
      </c>
      <c r="B54" t="s">
        <v>181</v>
      </c>
      <c r="C54" t="s">
        <v>137</v>
      </c>
      <c r="D54" s="2" t="e" cm="1">
        <f t="array" ref="D54">_xlfn.IFS('Raaka-aineet'!B54="Kyllä",$K$8,'Raaka-aineet'!B54="Ei",$K$9,'Raaka-aineet'!B54="Ei osaa sanoa",$K$10)</f>
        <v>#N/A</v>
      </c>
      <c r="F54" s="2"/>
      <c r="K54" s="14"/>
      <c r="L54" s="14"/>
    </row>
    <row r="55" spans="1:12" x14ac:dyDescent="0.25">
      <c r="A55" t="s">
        <v>131</v>
      </c>
      <c r="B55" t="s">
        <v>181</v>
      </c>
      <c r="C55" t="s">
        <v>202</v>
      </c>
      <c r="D55" s="2" t="e" cm="1">
        <f t="array" ref="D55">_xlfn.IFS('Raaka-aineet'!B55="Kyllä",$K$8,'Raaka-aineet'!B55="Ei",$K$9,'Raaka-aineet'!B55="Ei osaa sanoa",$K$10)</f>
        <v>#N/A</v>
      </c>
      <c r="F55" s="2"/>
      <c r="K55" s="14"/>
      <c r="L55" s="14"/>
    </row>
    <row r="56" spans="1:12" x14ac:dyDescent="0.25">
      <c r="A56" t="s">
        <v>131</v>
      </c>
      <c r="B56" t="s">
        <v>181</v>
      </c>
      <c r="C56" t="s">
        <v>203</v>
      </c>
      <c r="D56" s="2" t="e" cm="1">
        <f t="array" ref="D56">_xlfn.IFS('Raaka-aineet'!B56="Kyllä",$K$8,'Raaka-aineet'!B56="Ei",$K$9,'Raaka-aineet'!B56="Ei osaa sanoa",$K$10)</f>
        <v>#N/A</v>
      </c>
      <c r="F56" s="2"/>
      <c r="K56" s="14"/>
      <c r="L56" s="14"/>
    </row>
    <row r="57" spans="1:12" x14ac:dyDescent="0.25">
      <c r="A57" t="s">
        <v>131</v>
      </c>
      <c r="B57" t="s">
        <v>183</v>
      </c>
      <c r="C57" t="s">
        <v>204</v>
      </c>
      <c r="D57" s="2" t="e" cm="1">
        <f t="array" ref="D57">_xlfn.IFS('Raaka-aineet'!B57="Kyllä",$K$8,'Raaka-aineet'!B57="Ei",$K$9,'Raaka-aineet'!B57="Ei osaa sanoa",$K$10)</f>
        <v>#N/A</v>
      </c>
      <c r="F57" s="2"/>
      <c r="K57" s="14"/>
      <c r="L57" s="14"/>
    </row>
    <row r="58" spans="1:12" x14ac:dyDescent="0.25">
      <c r="A58" t="s">
        <v>131</v>
      </c>
      <c r="B58" t="s">
        <v>183</v>
      </c>
      <c r="C58" t="s">
        <v>205</v>
      </c>
      <c r="D58" s="2" t="e" cm="1">
        <f t="array" ref="D58">_xlfn.IFS('Raaka-aineet'!B58="Kyllä",$K$8,'Raaka-aineet'!B58="Ei",$K$9,'Raaka-aineet'!B58="Ei osaa sanoa",$K$10)</f>
        <v>#N/A</v>
      </c>
      <c r="F58" s="2"/>
      <c r="K58" s="14"/>
      <c r="L58" s="14"/>
    </row>
    <row r="59" spans="1:12" x14ac:dyDescent="0.25">
      <c r="A59" t="s">
        <v>131</v>
      </c>
      <c r="B59" t="s">
        <v>183</v>
      </c>
      <c r="C59" t="s">
        <v>206</v>
      </c>
      <c r="D59" s="2" t="e" cm="1">
        <f t="array" ref="D59">_xlfn.IFS('Raaka-aineet'!B59="Kyllä",$K$8,'Raaka-aineet'!B59="Ei",$K$9,'Raaka-aineet'!B59="Ei osaa sanoa",$K$10)</f>
        <v>#N/A</v>
      </c>
      <c r="F59" s="2"/>
      <c r="K59" s="14"/>
      <c r="L59" s="14"/>
    </row>
    <row r="60" spans="1:12" x14ac:dyDescent="0.25">
      <c r="A60" t="s">
        <v>131</v>
      </c>
      <c r="B60" t="s">
        <v>183</v>
      </c>
      <c r="C60" t="s">
        <v>147</v>
      </c>
      <c r="D60" s="2" t="e" cm="1">
        <f t="array" ref="D60">_xlfn.IFS('Raaka-aineet'!B60="Kyllä",$K$8,'Raaka-aineet'!B60="Ei",$K$9,'Raaka-aineet'!B60="Ei osaa sanoa",$K$10)</f>
        <v>#N/A</v>
      </c>
      <c r="F60" s="2"/>
      <c r="K60" s="14"/>
      <c r="L60" s="14"/>
    </row>
    <row r="61" spans="1:12" x14ac:dyDescent="0.25">
      <c r="A61" t="s">
        <v>131</v>
      </c>
      <c r="B61" t="s">
        <v>183</v>
      </c>
      <c r="C61" t="s">
        <v>207</v>
      </c>
      <c r="D61" s="2" t="e" cm="1">
        <f t="array" ref="D61">_xlfn.IFS('Raaka-aineet'!B61="Kyllä",$K$8,'Raaka-aineet'!B61="Ei",$K$9,'Raaka-aineet'!B61="Ei osaa sanoa",$K$10)</f>
        <v>#N/A</v>
      </c>
      <c r="F61" s="2"/>
      <c r="K61" s="14"/>
      <c r="L61" s="14"/>
    </row>
    <row r="62" spans="1:12" x14ac:dyDescent="0.25">
      <c r="A62" t="s">
        <v>131</v>
      </c>
      <c r="B62" t="s">
        <v>183</v>
      </c>
      <c r="C62" t="s">
        <v>208</v>
      </c>
      <c r="D62" s="2" t="e" cm="1">
        <f t="array" ref="D62">_xlfn.IFS('Raaka-aineet'!B62="Kyllä",$K$8,'Raaka-aineet'!B62="Ei",$K$9,'Raaka-aineet'!B62="Ei osaa sanoa",$K$10)</f>
        <v>#N/A</v>
      </c>
      <c r="F62" s="2"/>
    </row>
    <row r="63" spans="1:12" x14ac:dyDescent="0.25">
      <c r="A63" t="s">
        <v>131</v>
      </c>
      <c r="B63" t="s">
        <v>185</v>
      </c>
      <c r="C63" t="s">
        <v>209</v>
      </c>
      <c r="D63" s="2" t="e" cm="1">
        <f t="array" ref="D63">_xlfn.IFS('Raaka-aineet'!B63="Kyllä",$K$8,'Raaka-aineet'!B63="Ei",$K$9,'Raaka-aineet'!B63="Ei osaa sanoa",$K$10)</f>
        <v>#N/A</v>
      </c>
      <c r="F63" s="2"/>
    </row>
    <row r="64" spans="1:12" x14ac:dyDescent="0.25">
      <c r="A64" t="s">
        <v>131</v>
      </c>
      <c r="B64" t="s">
        <v>185</v>
      </c>
      <c r="C64" t="s">
        <v>210</v>
      </c>
      <c r="D64" s="2" t="e" cm="1">
        <f t="array" ref="D64">_xlfn.IFS('Raaka-aineet'!B64="Kyllä",$K$8,'Raaka-aineet'!B64="Ei",$K$9,'Raaka-aineet'!B64="Ei osaa sanoa",$K$10)</f>
        <v>#N/A</v>
      </c>
      <c r="F64" s="2"/>
    </row>
    <row r="65" spans="1:6" x14ac:dyDescent="0.25">
      <c r="A65" t="s">
        <v>131</v>
      </c>
      <c r="B65" t="s">
        <v>185</v>
      </c>
      <c r="C65" t="s">
        <v>211</v>
      </c>
      <c r="D65" s="2" t="e" cm="1">
        <f t="array" ref="D65">_xlfn.IFS('Raaka-aineet'!B65="Kyllä",$K$8,'Raaka-aineet'!B65="Ei",$K$9,'Raaka-aineet'!B65="Ei osaa sanoa",$K$10)</f>
        <v>#N/A</v>
      </c>
      <c r="F65" s="2"/>
    </row>
    <row r="66" spans="1:6" x14ac:dyDescent="0.25">
      <c r="A66" t="s">
        <v>131</v>
      </c>
      <c r="B66" t="s">
        <v>185</v>
      </c>
      <c r="C66" t="s">
        <v>212</v>
      </c>
      <c r="D66" s="2" t="e" cm="1">
        <f t="array" ref="D66">_xlfn.IFS('Raaka-aineet'!B66="Kyllä",$K$8,'Raaka-aineet'!B66="Ei",$K$9,'Raaka-aineet'!B66="Ei osaa sanoa",$K$10)</f>
        <v>#N/A</v>
      </c>
      <c r="F66" s="2"/>
    </row>
    <row r="67" spans="1:6" x14ac:dyDescent="0.25">
      <c r="A67" t="s">
        <v>131</v>
      </c>
      <c r="B67" t="s">
        <v>185</v>
      </c>
      <c r="C67" t="s">
        <v>213</v>
      </c>
      <c r="D67" s="2" t="e" cm="1">
        <f t="array" ref="D67">_xlfn.IFS('Raaka-aineet'!B67="Kyllä",$K$8,'Raaka-aineet'!B67="Ei",$K$9,'Raaka-aineet'!B67="Ei osaa sanoa",$K$10)</f>
        <v>#N/A</v>
      </c>
      <c r="F67" s="2"/>
    </row>
    <row r="68" spans="1:6" x14ac:dyDescent="0.25">
      <c r="A68" t="s">
        <v>131</v>
      </c>
      <c r="B68" t="s">
        <v>185</v>
      </c>
      <c r="C68" t="s">
        <v>175</v>
      </c>
      <c r="D68" s="2" t="e" cm="1">
        <f t="array" ref="D68">_xlfn.IFS('Raaka-aineet'!B68="Kyllä",$K$8,'Raaka-aineet'!B68="Ei",$K$9,'Raaka-aineet'!B68="Ei osaa sanoa",$K$10)</f>
        <v>#N/A</v>
      </c>
      <c r="F68" s="2"/>
    </row>
    <row r="69" spans="1:6" x14ac:dyDescent="0.25">
      <c r="A69" t="s">
        <v>131</v>
      </c>
      <c r="B69" t="s">
        <v>187</v>
      </c>
      <c r="C69" t="s">
        <v>214</v>
      </c>
      <c r="D69" s="2" t="e" cm="1">
        <f t="array" ref="D69">_xlfn.IFS('Raaka-aineet'!B69="Kyllä",$K$8,'Raaka-aineet'!B69="Ei",$K$9,'Raaka-aineet'!B69="Ei osaa sanoa",$K$10)</f>
        <v>#N/A</v>
      </c>
      <c r="F69" s="2"/>
    </row>
    <row r="70" spans="1:6" x14ac:dyDescent="0.25">
      <c r="A70" t="s">
        <v>131</v>
      </c>
      <c r="B70" t="s">
        <v>187</v>
      </c>
      <c r="C70" t="s">
        <v>137</v>
      </c>
      <c r="D70" s="2" t="e" cm="1">
        <f t="array" ref="D70">_xlfn.IFS('Raaka-aineet'!B70="Kyllä",$K$8,'Raaka-aineet'!B70="Ei",$K$9,'Raaka-aineet'!B70="Ei osaa sanoa",$K$10)</f>
        <v>#N/A</v>
      </c>
      <c r="F70" s="2"/>
    </row>
    <row r="71" spans="1:6" x14ac:dyDescent="0.25">
      <c r="A71" t="s">
        <v>131</v>
      </c>
      <c r="B71" t="s">
        <v>187</v>
      </c>
      <c r="C71" t="s">
        <v>215</v>
      </c>
      <c r="D71" s="2" t="e" cm="1">
        <f t="array" ref="D71">_xlfn.IFS('Raaka-aineet'!B71="Kyllä",$K$8,'Raaka-aineet'!B71="Ei",$K$9,'Raaka-aineet'!B71="Ei osaa sanoa",$K$10)</f>
        <v>#N/A</v>
      </c>
      <c r="F71" s="2"/>
    </row>
    <row r="72" spans="1:6" x14ac:dyDescent="0.25">
      <c r="A72" t="s">
        <v>131</v>
      </c>
      <c r="B72" t="s">
        <v>187</v>
      </c>
      <c r="C72" t="s">
        <v>174</v>
      </c>
      <c r="D72" s="2" t="e" cm="1">
        <f t="array" ref="D72">_xlfn.IFS('Raaka-aineet'!B72="Kyllä",$K$8,'Raaka-aineet'!B72="Ei",$K$9,'Raaka-aineet'!B72="Ei osaa sanoa",$K$10)</f>
        <v>#N/A</v>
      </c>
      <c r="F72" s="2"/>
    </row>
    <row r="73" spans="1:6" x14ac:dyDescent="0.25">
      <c r="A73" t="s">
        <v>127</v>
      </c>
      <c r="B73" t="s">
        <v>158</v>
      </c>
      <c r="C73" t="s">
        <v>216</v>
      </c>
      <c r="D73" s="2" t="e" cm="1">
        <f t="array" ref="D73">_xlfn.IFS('Raaka-aineet'!B73="Kyllä",$K$2,'Raaka-aineet'!B73="Ei",$K$3,'Raaka-aineet'!B73="Ei osaa sanoa",$K$4)</f>
        <v>#N/A</v>
      </c>
      <c r="F73" s="2"/>
    </row>
    <row r="74" spans="1:6" x14ac:dyDescent="0.25">
      <c r="A74" t="s">
        <v>127</v>
      </c>
      <c r="B74" t="s">
        <v>158</v>
      </c>
      <c r="C74" t="s">
        <v>217</v>
      </c>
      <c r="D74" s="2" t="e" cm="1">
        <f t="array" ref="D74">_xlfn.IFS('Raaka-aineet'!B74="Kyllä",$K$2,'Raaka-aineet'!B74="Ei",$K$3,'Raaka-aineet'!B74="Ei osaa sanoa",$K$4)</f>
        <v>#N/A</v>
      </c>
      <c r="F74" s="2"/>
    </row>
    <row r="75" spans="1:6" x14ac:dyDescent="0.25">
      <c r="A75" t="s">
        <v>127</v>
      </c>
      <c r="B75" t="s">
        <v>158</v>
      </c>
      <c r="C75" t="s">
        <v>218</v>
      </c>
      <c r="D75" s="2" t="e" cm="1">
        <f t="array" ref="D75">_xlfn.IFS('Raaka-aineet'!B75="Kyllä",$K$2,'Raaka-aineet'!B75="Ei",$K$3,'Raaka-aineet'!B75="Ei osaa sanoa",$K$4)</f>
        <v>#N/A</v>
      </c>
      <c r="F75" s="2"/>
    </row>
    <row r="76" spans="1:6" x14ac:dyDescent="0.25">
      <c r="A76" t="s">
        <v>127</v>
      </c>
      <c r="B76" t="s">
        <v>158</v>
      </c>
      <c r="C76" t="s">
        <v>219</v>
      </c>
      <c r="D76" s="2" t="e" cm="1">
        <f t="array" ref="D76">_xlfn.IFS('Raaka-aineet'!B76="Kyllä",$K$2,'Raaka-aineet'!B76="Ei",$K$3,'Raaka-aineet'!B76="Ei osaa sanoa",$K$4)</f>
        <v>#N/A</v>
      </c>
      <c r="F76" s="2"/>
    </row>
    <row r="77" spans="1:6" x14ac:dyDescent="0.25">
      <c r="A77" t="s">
        <v>127</v>
      </c>
      <c r="B77" t="s">
        <v>158</v>
      </c>
      <c r="C77" t="s">
        <v>220</v>
      </c>
      <c r="D77" s="2" t="e" cm="1">
        <f t="array" ref="D77">_xlfn.IFS('Raaka-aineet'!B77="Kyllä",$K$2,'Raaka-aineet'!B77="Ei",$K$3,'Raaka-aineet'!B77="Ei osaa sanoa",$K$4)</f>
        <v>#N/A</v>
      </c>
      <c r="F77" s="2"/>
    </row>
    <row r="78" spans="1:6" x14ac:dyDescent="0.25">
      <c r="A78" t="s">
        <v>127</v>
      </c>
      <c r="B78" t="s">
        <v>158</v>
      </c>
      <c r="C78" t="s">
        <v>221</v>
      </c>
      <c r="D78" s="2" t="e" cm="1">
        <f t="array" ref="D78">_xlfn.IFS('Raaka-aineet'!B78="Kyllä",$K$2,'Raaka-aineet'!B78="Ei",$K$3,'Raaka-aineet'!B78="Ei osaa sanoa",$K$4)</f>
        <v>#N/A</v>
      </c>
      <c r="F78" s="2"/>
    </row>
    <row r="79" spans="1:6" x14ac:dyDescent="0.25">
      <c r="A79" t="s">
        <v>127</v>
      </c>
      <c r="B79" t="s">
        <v>158</v>
      </c>
      <c r="C79" t="s">
        <v>222</v>
      </c>
      <c r="D79" s="2" t="e" cm="1">
        <f t="array" ref="D79">_xlfn.IFS('Raaka-aineet'!B79="Kyllä",$K$2,'Raaka-aineet'!B79="Ei",$K$3,'Raaka-aineet'!B79="Ei osaa sanoa",$K$4)</f>
        <v>#N/A</v>
      </c>
      <c r="F79" s="2"/>
    </row>
    <row r="80" spans="1:6" x14ac:dyDescent="0.25">
      <c r="A80" t="s">
        <v>127</v>
      </c>
      <c r="B80" t="s">
        <v>158</v>
      </c>
      <c r="C80" t="s">
        <v>223</v>
      </c>
      <c r="D80" s="2" t="e" cm="1">
        <f t="array" ref="D80">_xlfn.IFS('Raaka-aineet'!B80="Kyllä",$K$2,'Raaka-aineet'!B80="Ei",$K$3,'Raaka-aineet'!B80="Ei osaa sanoa",$K$4)</f>
        <v>#N/A</v>
      </c>
      <c r="F80" s="2"/>
    </row>
    <row r="81" spans="1:6" x14ac:dyDescent="0.25">
      <c r="A81" t="s">
        <v>127</v>
      </c>
      <c r="B81" t="s">
        <v>158</v>
      </c>
      <c r="C81" t="s">
        <v>224</v>
      </c>
      <c r="D81" s="2" t="e" cm="1">
        <f t="array" ref="D81">_xlfn.IFS('Raaka-aineet'!B81="Kyllä",$K$2,'Raaka-aineet'!B81="Ei",$K$3,'Raaka-aineet'!B81="Ei osaa sanoa",$K$4)</f>
        <v>#N/A</v>
      </c>
      <c r="F81" s="2"/>
    </row>
    <row r="82" spans="1:6" x14ac:dyDescent="0.25">
      <c r="A82" t="s">
        <v>127</v>
      </c>
      <c r="B82" t="s">
        <v>160</v>
      </c>
      <c r="C82" t="s">
        <v>225</v>
      </c>
      <c r="D82" s="2" t="e" cm="1">
        <f t="array" ref="D82">_xlfn.IFS('Raaka-aineet'!B82="Kyllä",$K$2,'Raaka-aineet'!B82="Ei",$K$3,'Raaka-aineet'!B82="Ei osaa sanoa",$K$4)</f>
        <v>#N/A</v>
      </c>
      <c r="F82" s="2"/>
    </row>
    <row r="83" spans="1:6" x14ac:dyDescent="0.25">
      <c r="A83" t="s">
        <v>127</v>
      </c>
      <c r="B83" t="s">
        <v>160</v>
      </c>
      <c r="C83" t="s">
        <v>226</v>
      </c>
      <c r="D83" s="2" t="e" cm="1">
        <f t="array" ref="D83">_xlfn.IFS('Raaka-aineet'!B83="Kyllä",$K$2,'Raaka-aineet'!B83="Ei",$K$3,'Raaka-aineet'!B83="Ei osaa sanoa",$K$4)</f>
        <v>#N/A</v>
      </c>
      <c r="F83" s="2"/>
    </row>
    <row r="84" spans="1:6" x14ac:dyDescent="0.25">
      <c r="A84" t="s">
        <v>127</v>
      </c>
      <c r="B84" t="s">
        <v>160</v>
      </c>
      <c r="C84" t="s">
        <v>227</v>
      </c>
      <c r="D84" s="2" t="e" cm="1">
        <f t="array" ref="D84">_xlfn.IFS('Raaka-aineet'!B84="Kyllä",$K$2,'Raaka-aineet'!B84="Ei",$K$3,'Raaka-aineet'!B84="Ei osaa sanoa",$K$4)</f>
        <v>#N/A</v>
      </c>
      <c r="F84" s="2"/>
    </row>
    <row r="85" spans="1:6" x14ac:dyDescent="0.25">
      <c r="A85" t="s">
        <v>127</v>
      </c>
      <c r="B85" t="s">
        <v>160</v>
      </c>
      <c r="C85" t="s">
        <v>228</v>
      </c>
      <c r="D85" s="2" t="e" cm="1">
        <f t="array" ref="D85">_xlfn.IFS('Raaka-aineet'!B85="Kyllä",$K$2,'Raaka-aineet'!B85="Ei",$K$3,'Raaka-aineet'!B85="Ei osaa sanoa",$K$4)</f>
        <v>#N/A</v>
      </c>
      <c r="F85" s="2"/>
    </row>
    <row r="86" spans="1:6" x14ac:dyDescent="0.25">
      <c r="A86" t="s">
        <v>127</v>
      </c>
      <c r="B86" t="s">
        <v>160</v>
      </c>
      <c r="C86" t="s">
        <v>229</v>
      </c>
      <c r="D86" s="2" t="e" cm="1">
        <f t="array" ref="D86">_xlfn.IFS('Raaka-aineet'!B86="Kyllä",$K$2,'Raaka-aineet'!B86="Ei",$K$3,'Raaka-aineet'!B86="Ei osaa sanoa",$K$4)</f>
        <v>#N/A</v>
      </c>
      <c r="F86" s="2"/>
    </row>
    <row r="87" spans="1:6" x14ac:dyDescent="0.25">
      <c r="A87" t="s">
        <v>127</v>
      </c>
      <c r="B87" t="s">
        <v>160</v>
      </c>
      <c r="C87" t="s">
        <v>230</v>
      </c>
      <c r="D87" s="2" t="e" cm="1">
        <f t="array" ref="D87">_xlfn.IFS('Raaka-aineet'!B87="Kyllä",$K$2,'Raaka-aineet'!B87="Ei",$K$3,'Raaka-aineet'!B87="Ei osaa sanoa",$K$4)</f>
        <v>#N/A</v>
      </c>
      <c r="F87" s="2"/>
    </row>
    <row r="88" spans="1:6" x14ac:dyDescent="0.25">
      <c r="A88" t="s">
        <v>127</v>
      </c>
      <c r="B88" t="s">
        <v>160</v>
      </c>
      <c r="C88" t="s">
        <v>231</v>
      </c>
      <c r="D88" s="2" t="e" cm="1">
        <f t="array" ref="D88">_xlfn.IFS('Raaka-aineet'!B88="Kyllä",$K$2,'Raaka-aineet'!B88="Ei",$K$3,'Raaka-aineet'!B88="Ei osaa sanoa",$K$4)</f>
        <v>#N/A</v>
      </c>
      <c r="F88" s="2"/>
    </row>
    <row r="89" spans="1:6" x14ac:dyDescent="0.25">
      <c r="A89" t="s">
        <v>127</v>
      </c>
      <c r="B89" t="s">
        <v>160</v>
      </c>
      <c r="C89" t="s">
        <v>232</v>
      </c>
      <c r="D89" s="2" t="e" cm="1">
        <f t="array" ref="D89">_xlfn.IFS('Raaka-aineet'!B89="Kyllä",$K$2,'Raaka-aineet'!B89="Ei",$K$3,'Raaka-aineet'!B89="Ei osaa sanoa",$K$4)</f>
        <v>#N/A</v>
      </c>
      <c r="F89" s="2"/>
    </row>
    <row r="90" spans="1:6" x14ac:dyDescent="0.25">
      <c r="A90" t="s">
        <v>127</v>
      </c>
      <c r="B90" t="s">
        <v>160</v>
      </c>
      <c r="C90" t="s">
        <v>233</v>
      </c>
      <c r="D90" s="2" t="e" cm="1">
        <f t="array" ref="D90">_xlfn.IFS('Raaka-aineet'!B90="Kyllä",$K$2,'Raaka-aineet'!B90="Ei",$K$3,'Raaka-aineet'!B90="Ei osaa sanoa",$K$4)</f>
        <v>#N/A</v>
      </c>
      <c r="F90" s="2"/>
    </row>
    <row r="91" spans="1:6" x14ac:dyDescent="0.25">
      <c r="A91" t="s">
        <v>127</v>
      </c>
      <c r="B91" t="s">
        <v>160</v>
      </c>
      <c r="C91" t="s">
        <v>234</v>
      </c>
      <c r="D91" s="2" t="e" cm="1">
        <f t="array" ref="D91">_xlfn.IFS('Raaka-aineet'!B91="Kyllä",$K$2,'Raaka-aineet'!B91="Ei",$K$3,'Raaka-aineet'!B91="Ei osaa sanoa",$K$4)</f>
        <v>#N/A</v>
      </c>
      <c r="F91" s="2"/>
    </row>
    <row r="92" spans="1:6" x14ac:dyDescent="0.25">
      <c r="A92" t="s">
        <v>127</v>
      </c>
      <c r="B92" t="s">
        <v>160</v>
      </c>
      <c r="C92" t="s">
        <v>235</v>
      </c>
      <c r="D92" s="2" t="e" cm="1">
        <f t="array" ref="D92">_xlfn.IFS('Raaka-aineet'!B92="Kyllä",$K$2,'Raaka-aineet'!B92="Ei",$K$3,'Raaka-aineet'!B92="Ei osaa sanoa",$K$4)</f>
        <v>#N/A</v>
      </c>
      <c r="F92" s="2"/>
    </row>
    <row r="93" spans="1:6" x14ac:dyDescent="0.25">
      <c r="A93" t="s">
        <v>127</v>
      </c>
      <c r="B93" t="s">
        <v>162</v>
      </c>
      <c r="C93" t="s">
        <v>182</v>
      </c>
      <c r="D93" s="2" t="e" cm="1">
        <f t="array" ref="D93">_xlfn.IFS('Raaka-aineet'!B93="Kyllä",$K$2,'Raaka-aineet'!B93="Ei",$K$3,'Raaka-aineet'!B93="Ei osaa sanoa",$K$4)</f>
        <v>#N/A</v>
      </c>
      <c r="F93" s="2"/>
    </row>
    <row r="94" spans="1:6" x14ac:dyDescent="0.25">
      <c r="A94" t="s">
        <v>127</v>
      </c>
      <c r="B94" t="s">
        <v>162</v>
      </c>
      <c r="C94" t="s">
        <v>164</v>
      </c>
      <c r="D94" s="2" t="e" cm="1">
        <f t="array" ref="D94">_xlfn.IFS('Raaka-aineet'!B94="Kyllä",$K$2,'Raaka-aineet'!B94="Ei",$K$3,'Raaka-aineet'!B94="Ei osaa sanoa",$K$4)</f>
        <v>#N/A</v>
      </c>
      <c r="F94" s="2"/>
    </row>
    <row r="95" spans="1:6" x14ac:dyDescent="0.25">
      <c r="A95" t="s">
        <v>127</v>
      </c>
      <c r="B95" t="s">
        <v>162</v>
      </c>
      <c r="C95" t="s">
        <v>236</v>
      </c>
      <c r="D95" s="2" t="e" cm="1">
        <f t="array" ref="D95">_xlfn.IFS('Raaka-aineet'!B95="Kyllä",$K$2,'Raaka-aineet'!B95="Ei",$K$3,'Raaka-aineet'!B95="Ei osaa sanoa",$K$4)</f>
        <v>#N/A</v>
      </c>
      <c r="F95" s="2"/>
    </row>
    <row r="96" spans="1:6" x14ac:dyDescent="0.25">
      <c r="A96" t="s">
        <v>127</v>
      </c>
      <c r="B96" t="s">
        <v>162</v>
      </c>
      <c r="C96" t="s">
        <v>237</v>
      </c>
      <c r="D96" s="2" t="e" cm="1">
        <f t="array" ref="D96">_xlfn.IFS('Raaka-aineet'!B96="Kyllä",$K$2,'Raaka-aineet'!B96="Ei",$K$3,'Raaka-aineet'!B96="Ei osaa sanoa",$K$4)</f>
        <v>#N/A</v>
      </c>
      <c r="F96" s="2"/>
    </row>
    <row r="97" spans="1:6" x14ac:dyDescent="0.25">
      <c r="A97" t="s">
        <v>127</v>
      </c>
      <c r="B97" t="s">
        <v>164</v>
      </c>
      <c r="C97" t="s">
        <v>238</v>
      </c>
      <c r="D97" s="2" t="e" cm="1">
        <f t="array" ref="D97">_xlfn.IFS('Raaka-aineet'!B97="Kyllä",$K$2,'Raaka-aineet'!B97="Ei",$K$3,'Raaka-aineet'!B97="Ei osaa sanoa",$K$4)</f>
        <v>#N/A</v>
      </c>
      <c r="F97" s="2"/>
    </row>
    <row r="98" spans="1:6" x14ac:dyDescent="0.25">
      <c r="A98" t="s">
        <v>127</v>
      </c>
      <c r="B98" t="s">
        <v>164</v>
      </c>
      <c r="C98" t="s">
        <v>239</v>
      </c>
      <c r="D98" s="2" t="e" cm="1">
        <f t="array" ref="D98">_xlfn.IFS('Raaka-aineet'!B98="Kyllä",$K$2,'Raaka-aineet'!B98="Ei",$K$3,'Raaka-aineet'!B98="Ei osaa sanoa",$K$4)</f>
        <v>#N/A</v>
      </c>
      <c r="F98" s="2"/>
    </row>
    <row r="99" spans="1:6" x14ac:dyDescent="0.25">
      <c r="A99" t="s">
        <v>127</v>
      </c>
      <c r="B99" t="s">
        <v>164</v>
      </c>
      <c r="C99" t="s">
        <v>240</v>
      </c>
      <c r="D99" s="2" t="e" cm="1">
        <f t="array" ref="D99">_xlfn.IFS('Raaka-aineet'!B99="Kyllä",$K$2,'Raaka-aineet'!B99="Ei",$K$3,'Raaka-aineet'!B99="Ei osaa sanoa",$K$4)</f>
        <v>#N/A</v>
      </c>
      <c r="F99" s="2"/>
    </row>
    <row r="100" spans="1:6" x14ac:dyDescent="0.25">
      <c r="A100" t="s">
        <v>127</v>
      </c>
      <c r="B100" t="s">
        <v>164</v>
      </c>
      <c r="C100" t="s">
        <v>241</v>
      </c>
      <c r="D100" s="2" t="e" cm="1">
        <f t="array" ref="D100">_xlfn.IFS('Raaka-aineet'!B100="Kyllä",$K$2,'Raaka-aineet'!B100="Ei",$K$3,'Raaka-aineet'!B100="Ei osaa sanoa",$K$4)</f>
        <v>#N/A</v>
      </c>
      <c r="F100" s="2"/>
    </row>
    <row r="101" spans="1:6" x14ac:dyDescent="0.25">
      <c r="A101" t="s">
        <v>127</v>
      </c>
      <c r="B101" t="s">
        <v>164</v>
      </c>
      <c r="C101" t="s">
        <v>242</v>
      </c>
      <c r="D101" s="2" t="e" cm="1">
        <f t="array" ref="D101">_xlfn.IFS('Raaka-aineet'!B101="Kyllä",$K$2,'Raaka-aineet'!B101="Ei",$K$3,'Raaka-aineet'!B101="Ei osaa sanoa",$K$4)</f>
        <v>#N/A</v>
      </c>
      <c r="F101" s="2"/>
    </row>
    <row r="102" spans="1:6" x14ac:dyDescent="0.25">
      <c r="A102" t="s">
        <v>127</v>
      </c>
      <c r="B102" t="s">
        <v>164</v>
      </c>
      <c r="C102" t="s">
        <v>243</v>
      </c>
      <c r="D102" s="2" t="e" cm="1">
        <f t="array" ref="D102">_xlfn.IFS('Raaka-aineet'!B102="Kyllä",$K$2,'Raaka-aineet'!B102="Ei",$K$3,'Raaka-aineet'!B102="Ei osaa sanoa",$K$4)</f>
        <v>#N/A</v>
      </c>
      <c r="F102" s="2"/>
    </row>
    <row r="103" spans="1:6" x14ac:dyDescent="0.25">
      <c r="A103" t="s">
        <v>127</v>
      </c>
      <c r="B103" t="s">
        <v>166</v>
      </c>
      <c r="C103" t="s">
        <v>244</v>
      </c>
      <c r="D103" s="2" t="e" cm="1">
        <f t="array" ref="D103">_xlfn.IFS('Raaka-aineet'!B103="Kyllä",$K$2,'Raaka-aineet'!B103="Ei",$K$3,'Raaka-aineet'!B103="Ei osaa sanoa",$K$4)</f>
        <v>#N/A</v>
      </c>
      <c r="F103" s="2"/>
    </row>
    <row r="104" spans="1:6" x14ac:dyDescent="0.25">
      <c r="A104" t="s">
        <v>127</v>
      </c>
      <c r="B104" t="s">
        <v>166</v>
      </c>
      <c r="C104" t="s">
        <v>245</v>
      </c>
      <c r="D104" s="2" t="e" cm="1">
        <f t="array" ref="D104">_xlfn.IFS('Raaka-aineet'!B104="Kyllä",$K$2,'Raaka-aineet'!B104="Ei",$K$3,'Raaka-aineet'!B104="Ei osaa sanoa",$K$4)</f>
        <v>#N/A</v>
      </c>
      <c r="F104" s="2"/>
    </row>
    <row r="105" spans="1:6" x14ac:dyDescent="0.25">
      <c r="A105" t="s">
        <v>127</v>
      </c>
      <c r="B105" t="s">
        <v>166</v>
      </c>
      <c r="C105" t="s">
        <v>246</v>
      </c>
      <c r="D105" s="2" t="e" cm="1">
        <f t="array" ref="D105">_xlfn.IFS('Raaka-aineet'!B105="Kyllä",$K$2,'Raaka-aineet'!B105="Ei",$K$3,'Raaka-aineet'!B105="Ei osaa sanoa",$K$4)</f>
        <v>#N/A</v>
      </c>
    </row>
    <row r="106" spans="1:6" x14ac:dyDescent="0.25">
      <c r="A106" t="s">
        <v>127</v>
      </c>
      <c r="B106" t="s">
        <v>166</v>
      </c>
      <c r="C106" t="s">
        <v>247</v>
      </c>
      <c r="D106" s="2" t="e" cm="1">
        <f t="array" ref="D106">_xlfn.IFS('Raaka-aineet'!B106="Kyllä",$K$2,'Raaka-aineet'!B106="Ei",$K$3,'Raaka-aineet'!B106="Ei osaa sanoa",$K$4)</f>
        <v>#N/A</v>
      </c>
    </row>
    <row r="107" spans="1:6" x14ac:dyDescent="0.25">
      <c r="A107" t="s">
        <v>127</v>
      </c>
      <c r="B107" t="s">
        <v>166</v>
      </c>
      <c r="C107" t="s">
        <v>248</v>
      </c>
      <c r="D107" s="2" t="e" cm="1">
        <f t="array" ref="D107">_xlfn.IFS('Raaka-aineet'!B107="Kyllä",$K$2,'Raaka-aineet'!B107="Ei",$K$3,'Raaka-aineet'!B107="Ei osaa sanoa",$K$4)</f>
        <v>#N/A</v>
      </c>
    </row>
    <row r="108" spans="1:6" x14ac:dyDescent="0.25">
      <c r="A108" t="s">
        <v>127</v>
      </c>
      <c r="B108" t="s">
        <v>167</v>
      </c>
      <c r="C108" t="s">
        <v>249</v>
      </c>
      <c r="D108" s="2" t="e" cm="1">
        <f t="array" ref="D108">_xlfn.IFS('Raaka-aineet'!B108="Kyllä",$K$2,'Raaka-aineet'!B108="Ei",$K$3,'Raaka-aineet'!B108="Ei osaa sanoa",$K$4)</f>
        <v>#N/A</v>
      </c>
    </row>
    <row r="109" spans="1:6" x14ac:dyDescent="0.25">
      <c r="A109" t="s">
        <v>127</v>
      </c>
      <c r="B109" t="s">
        <v>167</v>
      </c>
      <c r="C109" t="s">
        <v>250</v>
      </c>
      <c r="D109" s="2" t="e" cm="1">
        <f t="array" ref="D109">_xlfn.IFS('Raaka-aineet'!B109="Kyllä",$K$2,'Raaka-aineet'!B109="Ei",$K$3,'Raaka-aineet'!B109="Ei osaa sanoa",$K$4)</f>
        <v>#N/A</v>
      </c>
    </row>
    <row r="110" spans="1:6" x14ac:dyDescent="0.25">
      <c r="A110" t="s">
        <v>127</v>
      </c>
      <c r="B110" t="s">
        <v>167</v>
      </c>
      <c r="C110" t="s">
        <v>251</v>
      </c>
      <c r="D110" s="2" t="e" cm="1">
        <f t="array" ref="D110">_xlfn.IFS('Raaka-aineet'!B110="Kyllä",$K$2,'Raaka-aineet'!B110="Ei",$K$3,'Raaka-aineet'!B110="Ei osaa sanoa",$K$4)</f>
        <v>#N/A</v>
      </c>
    </row>
    <row r="111" spans="1:6" x14ac:dyDescent="0.25">
      <c r="A111" t="s">
        <v>127</v>
      </c>
      <c r="B111" t="s">
        <v>167</v>
      </c>
      <c r="C111" t="s">
        <v>252</v>
      </c>
      <c r="D111" s="2" t="e" cm="1">
        <f t="array" ref="D111">_xlfn.IFS('Raaka-aineet'!B111="Kyllä",$K$2,'Raaka-aineet'!B111="Ei",$K$3,'Raaka-aineet'!B111="Ei osaa sanoa",$K$4)</f>
        <v>#N/A</v>
      </c>
    </row>
    <row r="112" spans="1:6" x14ac:dyDescent="0.25">
      <c r="A112" t="s">
        <v>127</v>
      </c>
      <c r="B112" t="s">
        <v>169</v>
      </c>
      <c r="C112" t="s">
        <v>253</v>
      </c>
      <c r="D112" s="2" t="e" cm="1">
        <f t="array" ref="D112">_xlfn.IFS('Raaka-aineet'!B112="Kyllä",$K$2,'Raaka-aineet'!B112="Ei",$K$3,'Raaka-aineet'!B112="Ei osaa sanoa",$K$4)</f>
        <v>#N/A</v>
      </c>
    </row>
    <row r="113" spans="1:4" x14ac:dyDescent="0.25">
      <c r="A113" t="s">
        <v>127</v>
      </c>
      <c r="B113" t="s">
        <v>169</v>
      </c>
      <c r="C113" t="s">
        <v>254</v>
      </c>
      <c r="D113" s="2" t="e" cm="1">
        <f t="array" ref="D113">_xlfn.IFS('Raaka-aineet'!B113="Kyllä",$K$2,'Raaka-aineet'!B113="Ei",$K$3,'Raaka-aineet'!B113="Ei osaa sanoa",$K$4)</f>
        <v>#N/A</v>
      </c>
    </row>
    <row r="114" spans="1:4" x14ac:dyDescent="0.25">
      <c r="A114" t="s">
        <v>127</v>
      </c>
      <c r="B114" t="s">
        <v>169</v>
      </c>
      <c r="C114" t="s">
        <v>255</v>
      </c>
      <c r="D114" s="2" t="e" cm="1">
        <f t="array" ref="D114">_xlfn.IFS('Raaka-aineet'!B114="Kyllä",$K$2,'Raaka-aineet'!B114="Ei",$K$3,'Raaka-aineet'!B114="Ei osaa sanoa",$K$4)</f>
        <v>#N/A</v>
      </c>
    </row>
    <row r="115" spans="1:4" x14ac:dyDescent="0.25">
      <c r="A115" t="s">
        <v>127</v>
      </c>
      <c r="B115" t="s">
        <v>169</v>
      </c>
      <c r="C115" t="s">
        <v>256</v>
      </c>
      <c r="D115" s="2" t="e" cm="1">
        <f t="array" ref="D115">_xlfn.IFS('Raaka-aineet'!B115="Kyllä",$K$2,'Raaka-aineet'!B115="Ei",$K$3,'Raaka-aineet'!B115="Ei osaa sanoa",$K$4)</f>
        <v>#N/A</v>
      </c>
    </row>
    <row r="116" spans="1:4" x14ac:dyDescent="0.25">
      <c r="A116" t="s">
        <v>138</v>
      </c>
      <c r="B116" t="s">
        <v>257</v>
      </c>
      <c r="C116" t="s">
        <v>258</v>
      </c>
      <c r="D116" s="2" t="e" cm="1">
        <f t="array" ref="D116">_xlfn.IFS('Raaka-aineet'!B116="Kyllä",$K$5,'Raaka-aineet'!B116="Ei",$K$6,'Raaka-aineet'!B116="Ei osaa sanoa",$K$7)</f>
        <v>#N/A</v>
      </c>
    </row>
    <row r="117" spans="1:4" x14ac:dyDescent="0.25">
      <c r="A117" t="s">
        <v>138</v>
      </c>
      <c r="B117" t="s">
        <v>259</v>
      </c>
      <c r="C117" t="s">
        <v>167</v>
      </c>
      <c r="D117" s="2" t="e" cm="1">
        <f t="array" ref="D117">_xlfn.IFS('Raaka-aineet'!B117="Kyllä",$K$5,'Raaka-aineet'!B117="Ei",$K$6,'Raaka-aineet'!B117="Ei osaa sanoa",$K$7)</f>
        <v>#N/A</v>
      </c>
    </row>
    <row r="118" spans="1:4" x14ac:dyDescent="0.25">
      <c r="A118" t="s">
        <v>138</v>
      </c>
      <c r="B118" t="s">
        <v>158</v>
      </c>
      <c r="C118" t="s">
        <v>260</v>
      </c>
      <c r="D118" s="2" t="e" cm="1">
        <f t="array" ref="D118">_xlfn.IFS('Raaka-aineet'!B118="Kyllä",$K$5,'Raaka-aineet'!B118="Ei",$K$6,'Raaka-aineet'!B118="Ei osaa sanoa",$K$7)</f>
        <v>#N/A</v>
      </c>
    </row>
    <row r="119" spans="1:4" x14ac:dyDescent="0.25">
      <c r="A119" t="s">
        <v>138</v>
      </c>
      <c r="B119" t="s">
        <v>158</v>
      </c>
      <c r="C119" t="s">
        <v>209</v>
      </c>
      <c r="D119" s="2" t="e" cm="1">
        <f t="array" ref="D119">_xlfn.IFS('Raaka-aineet'!B119="Kyllä",$K$5,'Raaka-aineet'!B119="Ei",$K$6,'Raaka-aineet'!B119="Ei osaa sanoa",$K$7)</f>
        <v>#N/A</v>
      </c>
    </row>
    <row r="120" spans="1:4" x14ac:dyDescent="0.25">
      <c r="A120" t="s">
        <v>138</v>
      </c>
      <c r="B120" t="s">
        <v>158</v>
      </c>
      <c r="C120" t="s">
        <v>261</v>
      </c>
      <c r="D120" s="2" t="e" cm="1">
        <f t="array" ref="D120">_xlfn.IFS('Raaka-aineet'!B120="Kyllä",$K$5,'Raaka-aineet'!B120="Ei",$K$6,'Raaka-aineet'!B120="Ei osaa sanoa",$K$7)</f>
        <v>#N/A</v>
      </c>
    </row>
    <row r="121" spans="1:4" x14ac:dyDescent="0.25">
      <c r="A121" t="s">
        <v>138</v>
      </c>
      <c r="B121" t="s">
        <v>158</v>
      </c>
      <c r="C121" t="s">
        <v>262</v>
      </c>
      <c r="D121" s="2" t="e" cm="1">
        <f t="array" ref="D121">_xlfn.IFS('Raaka-aineet'!B121="Kyllä",$K$5,'Raaka-aineet'!B121="Ei",$K$6,'Raaka-aineet'!B121="Ei osaa sanoa",$K$7)</f>
        <v>#N/A</v>
      </c>
    </row>
    <row r="122" spans="1:4" x14ac:dyDescent="0.25">
      <c r="A122" t="s">
        <v>138</v>
      </c>
      <c r="B122" t="s">
        <v>158</v>
      </c>
      <c r="C122" t="s">
        <v>263</v>
      </c>
      <c r="D122" s="2" t="e" cm="1">
        <f t="array" ref="D122">_xlfn.IFS('Raaka-aineet'!B122="Kyllä",$K$5,'Raaka-aineet'!B122="Ei",$K$6,'Raaka-aineet'!B122="Ei osaa sanoa",$K$7)</f>
        <v>#N/A</v>
      </c>
    </row>
    <row r="123" spans="1:4" x14ac:dyDescent="0.25">
      <c r="A123" t="s">
        <v>138</v>
      </c>
      <c r="B123" t="s">
        <v>158</v>
      </c>
      <c r="C123" t="s">
        <v>264</v>
      </c>
      <c r="D123" s="2" t="e" cm="1">
        <f t="array" ref="D123">_xlfn.IFS('Raaka-aineet'!B123="Kyllä",$K$5,'Raaka-aineet'!B123="Ei",$K$6,'Raaka-aineet'!B123="Ei osaa sanoa",$K$7)</f>
        <v>#N/A</v>
      </c>
    </row>
    <row r="124" spans="1:4" x14ac:dyDescent="0.25">
      <c r="A124" t="s">
        <v>138</v>
      </c>
      <c r="B124" t="s">
        <v>158</v>
      </c>
      <c r="C124" t="s">
        <v>265</v>
      </c>
      <c r="D124" s="2" t="e" cm="1">
        <f t="array" ref="D124">_xlfn.IFS('Raaka-aineet'!B124="Kyllä",$K$5,'Raaka-aineet'!B124="Ei",$K$6,'Raaka-aineet'!B124="Ei osaa sanoa",$K$7)</f>
        <v>#N/A</v>
      </c>
    </row>
    <row r="125" spans="1:4" x14ac:dyDescent="0.25">
      <c r="A125" t="s">
        <v>138</v>
      </c>
      <c r="B125" t="s">
        <v>158</v>
      </c>
      <c r="C125" t="s">
        <v>266</v>
      </c>
      <c r="D125" s="2" t="e" cm="1">
        <f t="array" ref="D125">_xlfn.IFS('Raaka-aineet'!B125="Kyllä",$K$5,'Raaka-aineet'!B125="Ei",$K$6,'Raaka-aineet'!B125="Ei osaa sanoa",$K$7)</f>
        <v>#N/A</v>
      </c>
    </row>
  </sheetData>
  <mergeCells count="1">
    <mergeCell ref="O2:U10"/>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5B7D1-F611-4F28-8FD0-715F4C618B8E}">
  <sheetPr codeName="Taul4"/>
  <dimension ref="A1"/>
  <sheetViews>
    <sheetView topLeftCell="K11" zoomScale="85" zoomScaleNormal="85" workbookViewId="0">
      <selection activeCell="S10" sqref="S10"/>
    </sheetView>
  </sheetViews>
  <sheetFormatPr defaultRowHeight="15" x14ac:dyDescent="0.2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18B94-E591-41CB-8FD4-F9F3C5B2BB55}">
  <sheetPr codeName="Taul6"/>
  <dimension ref="A1:M161"/>
  <sheetViews>
    <sheetView tabSelected="1" zoomScale="70" zoomScaleNormal="70" workbookViewId="0">
      <pane ySplit="1" topLeftCell="A21" activePane="bottomLeft" state="frozen"/>
      <selection pane="bottomLeft" activeCell="H26" sqref="H26"/>
    </sheetView>
  </sheetViews>
  <sheetFormatPr defaultRowHeight="15.75" x14ac:dyDescent="0.25"/>
  <cols>
    <col min="1" max="1" width="32.85546875" style="4" customWidth="1"/>
    <col min="2" max="2" width="26.140625" bestFit="1" customWidth="1"/>
    <col min="3" max="3" width="30.85546875" style="58" bestFit="1" customWidth="1"/>
    <col min="4" max="4" width="25.7109375" style="58" customWidth="1"/>
    <col min="5" max="5" width="23.140625" style="58" customWidth="1"/>
    <col min="6" max="6" width="21.42578125" style="58" customWidth="1"/>
    <col min="7" max="7" width="17" style="58" customWidth="1"/>
    <col min="8" max="8" width="15.28515625" style="58" customWidth="1"/>
    <col min="9" max="9" width="36.140625" style="66" customWidth="1"/>
    <col min="10" max="10" width="29.85546875" style="58" customWidth="1"/>
    <col min="12" max="12" width="17.7109375" customWidth="1"/>
  </cols>
  <sheetData>
    <row r="1" spans="1:12" s="5" customFormat="1" ht="18.75" x14ac:dyDescent="0.3">
      <c r="A1" s="111"/>
      <c r="B1" s="92"/>
      <c r="F1" s="83" t="s">
        <v>267</v>
      </c>
      <c r="G1" s="83" t="s">
        <v>268</v>
      </c>
      <c r="H1" s="83" t="s">
        <v>269</v>
      </c>
      <c r="I1" s="92" t="s">
        <v>270</v>
      </c>
      <c r="J1" s="84" t="s">
        <v>271</v>
      </c>
    </row>
    <row r="2" spans="1:12" ht="21.75" thickBot="1" x14ac:dyDescent="0.4">
      <c r="A2" s="81" t="s">
        <v>152</v>
      </c>
      <c r="C2" s="82" t="s">
        <v>272</v>
      </c>
      <c r="D2" s="16"/>
      <c r="E2" s="16"/>
      <c r="F2" s="16"/>
      <c r="G2" s="16"/>
      <c r="H2" s="16"/>
      <c r="I2" s="93"/>
      <c r="J2" s="54"/>
    </row>
    <row r="3" spans="1:12" ht="60" customHeight="1" x14ac:dyDescent="0.25">
      <c r="A3" s="182" t="s">
        <v>157</v>
      </c>
      <c r="B3" s="183"/>
      <c r="C3" s="145" t="s">
        <v>273</v>
      </c>
      <c r="D3" s="145"/>
      <c r="E3" s="146"/>
      <c r="F3" s="70" t="s">
        <v>274</v>
      </c>
      <c r="G3" s="70" t="s">
        <v>275</v>
      </c>
      <c r="H3" s="70" t="s">
        <v>276</v>
      </c>
      <c r="I3" s="70" t="s">
        <v>277</v>
      </c>
      <c r="J3" s="119" t="s">
        <v>278</v>
      </c>
      <c r="L3" s="123" t="s">
        <v>279</v>
      </c>
    </row>
    <row r="4" spans="1:12" ht="75" customHeight="1" x14ac:dyDescent="0.25">
      <c r="A4" s="184" t="s">
        <v>131</v>
      </c>
      <c r="B4" s="185"/>
      <c r="C4" s="148" t="s">
        <v>280</v>
      </c>
      <c r="D4" s="148"/>
      <c r="E4" s="149"/>
      <c r="F4" s="70" t="s">
        <v>281</v>
      </c>
      <c r="G4" s="70" t="s">
        <v>282</v>
      </c>
      <c r="H4" s="70" t="s">
        <v>283</v>
      </c>
      <c r="I4" s="70" t="s">
        <v>284</v>
      </c>
      <c r="J4" s="120" t="s">
        <v>285</v>
      </c>
    </row>
    <row r="5" spans="1:12" ht="75.75" customHeight="1" thickBot="1" x14ac:dyDescent="0.3">
      <c r="A5" s="186" t="s">
        <v>138</v>
      </c>
      <c r="B5" s="187"/>
      <c r="C5" s="170" t="s">
        <v>286</v>
      </c>
      <c r="D5" s="170"/>
      <c r="E5" s="171"/>
      <c r="F5" s="72" t="s">
        <v>287</v>
      </c>
      <c r="G5" s="72" t="s">
        <v>288</v>
      </c>
      <c r="H5" s="72" t="s">
        <v>289</v>
      </c>
      <c r="I5" s="72" t="s">
        <v>290</v>
      </c>
      <c r="J5" s="118" t="s">
        <v>291</v>
      </c>
    </row>
    <row r="6" spans="1:12" ht="15" customHeight="1" x14ac:dyDescent="0.25">
      <c r="A6" s="3"/>
      <c r="B6" s="2"/>
      <c r="C6" s="57"/>
      <c r="D6" s="66"/>
      <c r="E6" s="66"/>
      <c r="F6" s="66"/>
      <c r="G6" s="66"/>
      <c r="H6" s="66"/>
    </row>
    <row r="7" spans="1:12" ht="15" customHeight="1" thickBot="1" x14ac:dyDescent="0.3">
      <c r="A7" s="3"/>
      <c r="B7" s="2"/>
      <c r="C7" s="57"/>
      <c r="D7" s="66"/>
      <c r="E7" s="66"/>
      <c r="F7" s="66"/>
      <c r="G7" s="66"/>
      <c r="H7" s="66"/>
    </row>
    <row r="8" spans="1:12" ht="21.75" thickBot="1" x14ac:dyDescent="0.4">
      <c r="A8" s="53" t="s">
        <v>152</v>
      </c>
      <c r="B8" s="52" t="s">
        <v>292</v>
      </c>
      <c r="C8" s="78" t="s">
        <v>272</v>
      </c>
      <c r="D8" s="78"/>
      <c r="E8" s="79"/>
      <c r="F8" s="69" t="s">
        <v>267</v>
      </c>
      <c r="G8" s="85" t="s">
        <v>268</v>
      </c>
      <c r="H8" s="69" t="s">
        <v>269</v>
      </c>
      <c r="I8" s="69" t="s">
        <v>270</v>
      </c>
      <c r="J8" s="74" t="s">
        <v>271</v>
      </c>
    </row>
    <row r="9" spans="1:12" ht="150" x14ac:dyDescent="0.25">
      <c r="A9" s="165" t="s">
        <v>157</v>
      </c>
      <c r="B9" s="109" t="s">
        <v>158</v>
      </c>
      <c r="C9" s="145" t="s">
        <v>293</v>
      </c>
      <c r="D9" s="145"/>
      <c r="E9" s="146"/>
      <c r="F9" s="73" t="s">
        <v>294</v>
      </c>
      <c r="G9" s="73" t="s">
        <v>295</v>
      </c>
      <c r="H9" s="97" t="s">
        <v>296</v>
      </c>
      <c r="I9" s="73" t="s">
        <v>218</v>
      </c>
      <c r="J9" s="56"/>
    </row>
    <row r="10" spans="1:12" ht="225" x14ac:dyDescent="0.25">
      <c r="A10" s="166"/>
      <c r="B10" s="64" t="s">
        <v>160</v>
      </c>
      <c r="C10" s="148" t="s">
        <v>297</v>
      </c>
      <c r="D10" s="148"/>
      <c r="E10" s="149"/>
      <c r="F10" s="70" t="s">
        <v>298</v>
      </c>
      <c r="G10" s="70" t="s">
        <v>299</v>
      </c>
      <c r="H10" s="94" t="s">
        <v>300</v>
      </c>
      <c r="I10" s="70" t="s">
        <v>301</v>
      </c>
      <c r="J10" s="59"/>
    </row>
    <row r="11" spans="1:12" ht="315" x14ac:dyDescent="0.25">
      <c r="A11" s="166"/>
      <c r="B11" s="64" t="s">
        <v>302</v>
      </c>
      <c r="C11" s="148" t="s">
        <v>303</v>
      </c>
      <c r="D11" s="148"/>
      <c r="E11" s="149"/>
      <c r="F11" s="70" t="s">
        <v>304</v>
      </c>
      <c r="G11" s="70" t="s">
        <v>305</v>
      </c>
      <c r="H11" s="94" t="s">
        <v>306</v>
      </c>
      <c r="I11" s="70" t="s">
        <v>307</v>
      </c>
      <c r="J11" s="59"/>
    </row>
    <row r="12" spans="1:12" ht="78" customHeight="1" x14ac:dyDescent="0.25">
      <c r="A12" s="166"/>
      <c r="B12" s="64" t="s">
        <v>164</v>
      </c>
      <c r="C12" s="148" t="s">
        <v>308</v>
      </c>
      <c r="D12" s="148"/>
      <c r="E12" s="149"/>
      <c r="F12" s="70" t="s">
        <v>309</v>
      </c>
      <c r="G12" s="70" t="s">
        <v>310</v>
      </c>
      <c r="H12" s="94" t="s">
        <v>311</v>
      </c>
      <c r="I12" s="70" t="s">
        <v>312</v>
      </c>
      <c r="J12" s="59"/>
    </row>
    <row r="13" spans="1:12" ht="73.5" customHeight="1" x14ac:dyDescent="0.25">
      <c r="A13" s="166"/>
      <c r="B13" s="63" t="s">
        <v>166</v>
      </c>
      <c r="C13" s="148" t="s">
        <v>313</v>
      </c>
      <c r="D13" s="148"/>
      <c r="E13" s="149"/>
      <c r="F13" s="70" t="s">
        <v>314</v>
      </c>
      <c r="G13" s="70" t="s">
        <v>315</v>
      </c>
      <c r="H13" s="94" t="s">
        <v>316</v>
      </c>
      <c r="I13" s="70" t="s">
        <v>317</v>
      </c>
      <c r="J13" s="59"/>
    </row>
    <row r="14" spans="1:12" ht="63.75" customHeight="1" x14ac:dyDescent="0.25">
      <c r="A14" s="166"/>
      <c r="B14" s="64" t="s">
        <v>167</v>
      </c>
      <c r="C14" s="148" t="s">
        <v>318</v>
      </c>
      <c r="D14" s="148"/>
      <c r="E14" s="149"/>
      <c r="F14" s="70" t="s">
        <v>319</v>
      </c>
      <c r="G14" s="70" t="s">
        <v>320</v>
      </c>
      <c r="H14" s="94" t="s">
        <v>321</v>
      </c>
      <c r="I14" s="70" t="s">
        <v>322</v>
      </c>
      <c r="J14" s="59"/>
    </row>
    <row r="15" spans="1:12" ht="84.75" customHeight="1" thickBot="1" x14ac:dyDescent="0.3">
      <c r="A15" s="167"/>
      <c r="B15" s="65" t="s">
        <v>169</v>
      </c>
      <c r="C15" s="151" t="s">
        <v>323</v>
      </c>
      <c r="D15" s="151"/>
      <c r="E15" s="152"/>
      <c r="F15" s="72" t="s">
        <v>324</v>
      </c>
      <c r="G15" s="72" t="s">
        <v>325</v>
      </c>
      <c r="H15" s="66" t="s">
        <v>326</v>
      </c>
      <c r="I15" s="72" t="s">
        <v>317</v>
      </c>
      <c r="J15" s="75"/>
    </row>
    <row r="16" spans="1:12" ht="255" x14ac:dyDescent="0.25">
      <c r="A16" s="165" t="s">
        <v>131</v>
      </c>
      <c r="B16" s="108" t="s">
        <v>132</v>
      </c>
      <c r="C16" s="168" t="s">
        <v>327</v>
      </c>
      <c r="D16" s="168"/>
      <c r="E16" s="169"/>
      <c r="F16" s="73" t="s">
        <v>328</v>
      </c>
      <c r="G16" s="86" t="s">
        <v>329</v>
      </c>
      <c r="H16" s="73" t="s">
        <v>330</v>
      </c>
      <c r="I16" s="73"/>
      <c r="J16" s="56"/>
    </row>
    <row r="17" spans="1:10" ht="78.75" customHeight="1" x14ac:dyDescent="0.25">
      <c r="A17" s="166"/>
      <c r="B17" s="108" t="s">
        <v>142</v>
      </c>
      <c r="C17" s="148" t="s">
        <v>331</v>
      </c>
      <c r="D17" s="148"/>
      <c r="E17" s="149"/>
      <c r="F17" s="70" t="s">
        <v>332</v>
      </c>
      <c r="G17" s="87" t="s">
        <v>333</v>
      </c>
      <c r="H17" s="70" t="s">
        <v>334</v>
      </c>
      <c r="I17" s="70"/>
      <c r="J17" s="59"/>
    </row>
    <row r="18" spans="1:10" ht="315" x14ac:dyDescent="0.25">
      <c r="A18" s="166"/>
      <c r="B18" s="108" t="s">
        <v>149</v>
      </c>
      <c r="C18" s="168" t="s">
        <v>335</v>
      </c>
      <c r="D18" s="168"/>
      <c r="E18" s="169"/>
      <c r="F18" s="70" t="s">
        <v>336</v>
      </c>
      <c r="G18" s="87" t="s">
        <v>337</v>
      </c>
      <c r="H18" s="70" t="s">
        <v>334</v>
      </c>
      <c r="I18" s="70"/>
      <c r="J18" s="59"/>
    </row>
    <row r="19" spans="1:10" ht="255" x14ac:dyDescent="0.25">
      <c r="A19" s="166"/>
      <c r="B19" s="108" t="s">
        <v>338</v>
      </c>
      <c r="C19" s="168" t="s">
        <v>339</v>
      </c>
      <c r="D19" s="168"/>
      <c r="E19" s="169"/>
      <c r="F19" s="70" t="s">
        <v>336</v>
      </c>
      <c r="G19" s="87" t="s">
        <v>340</v>
      </c>
      <c r="H19" s="70" t="s">
        <v>334</v>
      </c>
      <c r="I19" s="70"/>
      <c r="J19" s="59"/>
    </row>
    <row r="20" spans="1:10" ht="315" x14ac:dyDescent="0.25">
      <c r="A20" s="166"/>
      <c r="B20" s="108" t="s">
        <v>172</v>
      </c>
      <c r="C20" s="168" t="s">
        <v>341</v>
      </c>
      <c r="D20" s="168"/>
      <c r="E20" s="169"/>
      <c r="F20" s="70" t="s">
        <v>342</v>
      </c>
      <c r="G20" s="87" t="s">
        <v>343</v>
      </c>
      <c r="H20" s="70" t="s">
        <v>330</v>
      </c>
      <c r="I20" s="70"/>
      <c r="J20" s="59"/>
    </row>
    <row r="21" spans="1:10" ht="80.25" customHeight="1" x14ac:dyDescent="0.25">
      <c r="A21" s="166"/>
      <c r="B21" s="108" t="s">
        <v>176</v>
      </c>
      <c r="C21" s="168" t="s">
        <v>344</v>
      </c>
      <c r="D21" s="168"/>
      <c r="E21" s="169"/>
      <c r="F21" s="70" t="s">
        <v>345</v>
      </c>
      <c r="G21" s="87" t="s">
        <v>346</v>
      </c>
      <c r="H21" s="70" t="s">
        <v>334</v>
      </c>
      <c r="I21" s="70" t="s">
        <v>347</v>
      </c>
      <c r="J21" s="59"/>
    </row>
    <row r="22" spans="1:10" ht="50.25" customHeight="1" x14ac:dyDescent="0.25">
      <c r="A22" s="166"/>
      <c r="B22" s="108" t="s">
        <v>177</v>
      </c>
      <c r="C22" s="168" t="s">
        <v>348</v>
      </c>
      <c r="D22" s="168"/>
      <c r="E22" s="169"/>
      <c r="F22" s="70" t="s">
        <v>349</v>
      </c>
      <c r="G22" s="87" t="s">
        <v>350</v>
      </c>
      <c r="H22" s="70" t="s">
        <v>334</v>
      </c>
      <c r="I22" s="70"/>
      <c r="J22" s="59"/>
    </row>
    <row r="23" spans="1:10" ht="60" customHeight="1" x14ac:dyDescent="0.25">
      <c r="A23" s="166"/>
      <c r="B23" s="67" t="s">
        <v>178</v>
      </c>
      <c r="C23" s="168" t="s">
        <v>351</v>
      </c>
      <c r="D23" s="168"/>
      <c r="E23" s="169"/>
      <c r="F23" s="70" t="s">
        <v>352</v>
      </c>
      <c r="G23" s="87" t="s">
        <v>353</v>
      </c>
      <c r="H23" s="71" t="s">
        <v>334</v>
      </c>
      <c r="I23" s="70"/>
      <c r="J23" s="59"/>
    </row>
    <row r="24" spans="1:10" ht="60" customHeight="1" x14ac:dyDescent="0.25">
      <c r="A24" s="166"/>
      <c r="B24" s="108" t="s">
        <v>179</v>
      </c>
      <c r="C24" s="148" t="s">
        <v>354</v>
      </c>
      <c r="D24" s="148"/>
      <c r="E24" s="149"/>
      <c r="F24" s="70" t="s">
        <v>355</v>
      </c>
      <c r="G24" s="87" t="s">
        <v>356</v>
      </c>
      <c r="H24" s="70" t="s">
        <v>334</v>
      </c>
      <c r="I24" s="70"/>
      <c r="J24" s="59"/>
    </row>
    <row r="25" spans="1:10" ht="300" x14ac:dyDescent="0.25">
      <c r="A25" s="166"/>
      <c r="B25" s="108" t="s">
        <v>181</v>
      </c>
      <c r="C25" s="148" t="s">
        <v>357</v>
      </c>
      <c r="D25" s="148"/>
      <c r="E25" s="149"/>
      <c r="F25" s="70" t="s">
        <v>358</v>
      </c>
      <c r="G25" s="87" t="s">
        <v>359</v>
      </c>
      <c r="H25" s="70" t="s">
        <v>334</v>
      </c>
      <c r="I25" s="70"/>
      <c r="J25" s="59"/>
    </row>
    <row r="26" spans="1:10" ht="210" x14ac:dyDescent="0.25">
      <c r="A26" s="166"/>
      <c r="B26" s="67" t="s">
        <v>360</v>
      </c>
      <c r="C26" s="168" t="s">
        <v>361</v>
      </c>
      <c r="D26" s="168"/>
      <c r="E26" s="169"/>
      <c r="F26" s="70" t="s">
        <v>362</v>
      </c>
      <c r="G26" s="87" t="s">
        <v>363</v>
      </c>
      <c r="H26" s="70" t="s">
        <v>364</v>
      </c>
      <c r="I26" s="70" t="s">
        <v>365</v>
      </c>
      <c r="J26" s="59"/>
    </row>
    <row r="27" spans="1:10" ht="210" x14ac:dyDescent="0.25">
      <c r="A27" s="166"/>
      <c r="B27" s="108" t="s">
        <v>185</v>
      </c>
      <c r="C27" s="168" t="s">
        <v>366</v>
      </c>
      <c r="D27" s="168"/>
      <c r="E27" s="169"/>
      <c r="F27" s="70" t="s">
        <v>367</v>
      </c>
      <c r="G27" s="87" t="s">
        <v>368</v>
      </c>
      <c r="H27" s="70" t="s">
        <v>334</v>
      </c>
      <c r="I27" s="70" t="s">
        <v>369</v>
      </c>
      <c r="J27" s="59"/>
    </row>
    <row r="28" spans="1:10" ht="90.75" customHeight="1" thickBot="1" x14ac:dyDescent="0.3">
      <c r="A28" s="167"/>
      <c r="B28" s="110" t="s">
        <v>187</v>
      </c>
      <c r="C28" s="170" t="s">
        <v>370</v>
      </c>
      <c r="D28" s="170"/>
      <c r="E28" s="171"/>
      <c r="F28" s="70" t="s">
        <v>371</v>
      </c>
      <c r="G28" s="88" t="s">
        <v>372</v>
      </c>
      <c r="H28" s="72" t="s">
        <v>373</v>
      </c>
      <c r="I28" s="72"/>
      <c r="J28" s="75"/>
    </row>
    <row r="29" spans="1:10" ht="255.75" thickBot="1" x14ac:dyDescent="0.3">
      <c r="A29" s="177" t="s">
        <v>138</v>
      </c>
      <c r="B29" s="112" t="s">
        <v>257</v>
      </c>
      <c r="C29" s="180" t="s">
        <v>374</v>
      </c>
      <c r="D29" s="180"/>
      <c r="E29" s="180"/>
      <c r="F29" s="69" t="s">
        <v>375</v>
      </c>
      <c r="G29" s="69" t="s">
        <v>376</v>
      </c>
      <c r="H29" s="69" t="s">
        <v>377</v>
      </c>
      <c r="I29" s="69" t="s">
        <v>218</v>
      </c>
      <c r="J29" s="113"/>
    </row>
    <row r="30" spans="1:10" ht="60.75" customHeight="1" thickBot="1" x14ac:dyDescent="0.3">
      <c r="A30" s="178"/>
      <c r="B30" s="112" t="s">
        <v>259</v>
      </c>
      <c r="C30" s="180" t="s">
        <v>378</v>
      </c>
      <c r="D30" s="180"/>
      <c r="E30" s="181"/>
      <c r="F30" s="69" t="s">
        <v>379</v>
      </c>
      <c r="G30" s="85" t="s">
        <v>380</v>
      </c>
      <c r="H30" s="69" t="s">
        <v>381</v>
      </c>
      <c r="I30" s="69"/>
      <c r="J30" s="113"/>
    </row>
    <row r="31" spans="1:10" ht="360.75" thickBot="1" x14ac:dyDescent="0.3">
      <c r="A31" s="179"/>
      <c r="B31" s="112" t="s">
        <v>158</v>
      </c>
      <c r="C31" s="180" t="s">
        <v>382</v>
      </c>
      <c r="D31" s="180"/>
      <c r="E31" s="181"/>
      <c r="F31" s="69" t="s">
        <v>383</v>
      </c>
      <c r="G31" s="85" t="s">
        <v>384</v>
      </c>
      <c r="H31" s="69" t="s">
        <v>385</v>
      </c>
      <c r="I31" s="69" t="s">
        <v>386</v>
      </c>
      <c r="J31" s="113"/>
    </row>
    <row r="32" spans="1:10" x14ac:dyDescent="0.25">
      <c r="A32" s="3"/>
      <c r="B32" s="2"/>
      <c r="F32" s="66"/>
      <c r="G32" s="66"/>
      <c r="H32" s="66"/>
    </row>
    <row r="33" spans="1:12" ht="16.5" thickBot="1" x14ac:dyDescent="0.3">
      <c r="A33" s="3"/>
      <c r="B33" s="2"/>
      <c r="C33" s="57"/>
      <c r="D33" s="66"/>
      <c r="E33" s="66"/>
      <c r="F33" s="66"/>
      <c r="G33" s="66"/>
      <c r="H33" s="66"/>
    </row>
    <row r="34" spans="1:12" ht="21.75" thickBot="1" x14ac:dyDescent="0.4">
      <c r="A34" s="53" t="s">
        <v>152</v>
      </c>
      <c r="B34" s="52" t="s">
        <v>292</v>
      </c>
      <c r="C34" s="80" t="s">
        <v>387</v>
      </c>
      <c r="D34" s="163" t="s">
        <v>272</v>
      </c>
      <c r="E34" s="164"/>
      <c r="F34" s="69" t="s">
        <v>267</v>
      </c>
      <c r="G34" s="69" t="s">
        <v>268</v>
      </c>
      <c r="H34" s="69" t="s">
        <v>269</v>
      </c>
      <c r="I34" s="69" t="s">
        <v>270</v>
      </c>
      <c r="J34" s="74" t="s">
        <v>271</v>
      </c>
    </row>
    <row r="35" spans="1:12" ht="45.75" customHeight="1" x14ac:dyDescent="0.25">
      <c r="A35" s="153" t="s">
        <v>157</v>
      </c>
      <c r="B35" s="158" t="s">
        <v>158</v>
      </c>
      <c r="C35" s="67" t="s">
        <v>216</v>
      </c>
      <c r="D35" s="148" t="s">
        <v>388</v>
      </c>
      <c r="E35" s="149"/>
      <c r="F35" s="70" t="s">
        <v>389</v>
      </c>
      <c r="G35" s="87" t="s">
        <v>390</v>
      </c>
      <c r="H35" s="70" t="s">
        <v>391</v>
      </c>
      <c r="I35" s="70" t="s">
        <v>392</v>
      </c>
      <c r="J35" s="121" t="s">
        <v>291</v>
      </c>
      <c r="L35" s="122" t="s">
        <v>393</v>
      </c>
    </row>
    <row r="36" spans="1:12" ht="210" x14ac:dyDescent="0.25">
      <c r="A36" s="154"/>
      <c r="B36" s="158"/>
      <c r="C36" s="67" t="s">
        <v>394</v>
      </c>
      <c r="D36" s="148" t="s">
        <v>395</v>
      </c>
      <c r="E36" s="149"/>
      <c r="F36" s="70" t="s">
        <v>396</v>
      </c>
      <c r="G36" s="87" t="s">
        <v>397</v>
      </c>
      <c r="H36" s="70" t="s">
        <v>398</v>
      </c>
      <c r="I36" s="70"/>
      <c r="J36" s="121" t="s">
        <v>291</v>
      </c>
    </row>
    <row r="37" spans="1:12" ht="62.25" customHeight="1" x14ac:dyDescent="0.25">
      <c r="A37" s="154"/>
      <c r="B37" s="158"/>
      <c r="C37" s="67" t="s">
        <v>218</v>
      </c>
      <c r="D37" s="148" t="s">
        <v>399</v>
      </c>
      <c r="E37" s="149"/>
      <c r="F37" s="70" t="s">
        <v>400</v>
      </c>
      <c r="G37" s="87" t="s">
        <v>401</v>
      </c>
      <c r="H37" s="70" t="s">
        <v>402</v>
      </c>
      <c r="I37" s="70" t="s">
        <v>403</v>
      </c>
      <c r="J37" s="121" t="s">
        <v>291</v>
      </c>
    </row>
    <row r="38" spans="1:12" ht="195" x14ac:dyDescent="0.25">
      <c r="A38" s="154"/>
      <c r="B38" s="158"/>
      <c r="C38" s="67" t="s">
        <v>219</v>
      </c>
      <c r="D38" s="148" t="s">
        <v>404</v>
      </c>
      <c r="E38" s="149"/>
      <c r="F38" s="70" t="s">
        <v>405</v>
      </c>
      <c r="G38" s="87" t="s">
        <v>406</v>
      </c>
      <c r="H38" s="70" t="s">
        <v>407</v>
      </c>
      <c r="I38" s="70"/>
      <c r="J38" s="59" t="s">
        <v>278</v>
      </c>
    </row>
    <row r="39" spans="1:12" ht="195" x14ac:dyDescent="0.25">
      <c r="A39" s="154"/>
      <c r="B39" s="158"/>
      <c r="C39" s="67" t="s">
        <v>220</v>
      </c>
      <c r="D39" s="148" t="s">
        <v>408</v>
      </c>
      <c r="E39" s="149"/>
      <c r="F39" s="70" t="s">
        <v>409</v>
      </c>
      <c r="G39" s="87" t="s">
        <v>410</v>
      </c>
      <c r="H39" s="70" t="s">
        <v>411</v>
      </c>
      <c r="I39" s="70" t="s">
        <v>220</v>
      </c>
      <c r="J39" s="59" t="s">
        <v>278</v>
      </c>
    </row>
    <row r="40" spans="1:12" ht="74.25" customHeight="1" x14ac:dyDescent="0.25">
      <c r="A40" s="154"/>
      <c r="B40" s="158"/>
      <c r="C40" s="67" t="s">
        <v>221</v>
      </c>
      <c r="D40" s="148" t="s">
        <v>412</v>
      </c>
      <c r="E40" s="149"/>
      <c r="F40" s="70" t="s">
        <v>413</v>
      </c>
      <c r="G40" s="87" t="s">
        <v>414</v>
      </c>
      <c r="H40" s="70" t="s">
        <v>415</v>
      </c>
      <c r="I40" s="70"/>
      <c r="J40" s="59" t="s">
        <v>416</v>
      </c>
    </row>
    <row r="41" spans="1:12" ht="67.5" customHeight="1" x14ac:dyDescent="0.25">
      <c r="A41" s="154"/>
      <c r="B41" s="158"/>
      <c r="C41" s="67" t="s">
        <v>222</v>
      </c>
      <c r="D41" s="148" t="s">
        <v>417</v>
      </c>
      <c r="E41" s="149"/>
      <c r="F41" s="70" t="s">
        <v>418</v>
      </c>
      <c r="G41" s="87" t="s">
        <v>419</v>
      </c>
      <c r="H41" s="70" t="s">
        <v>420</v>
      </c>
      <c r="I41" s="70"/>
      <c r="J41" s="59" t="s">
        <v>416</v>
      </c>
    </row>
    <row r="42" spans="1:12" ht="60.75" customHeight="1" x14ac:dyDescent="0.25">
      <c r="A42" s="154"/>
      <c r="B42" s="158"/>
      <c r="C42" s="67" t="s">
        <v>223</v>
      </c>
      <c r="D42" s="148" t="s">
        <v>421</v>
      </c>
      <c r="E42" s="149"/>
      <c r="F42" s="70" t="s">
        <v>422</v>
      </c>
      <c r="G42" s="87" t="s">
        <v>423</v>
      </c>
      <c r="H42" s="70" t="s">
        <v>424</v>
      </c>
      <c r="I42" s="70"/>
      <c r="J42" s="59" t="s">
        <v>278</v>
      </c>
    </row>
    <row r="43" spans="1:12" ht="210" x14ac:dyDescent="0.25">
      <c r="A43" s="154"/>
      <c r="B43" s="159"/>
      <c r="C43" s="68" t="s">
        <v>224</v>
      </c>
      <c r="D43" s="151" t="s">
        <v>425</v>
      </c>
      <c r="E43" s="152"/>
      <c r="F43" s="72" t="s">
        <v>426</v>
      </c>
      <c r="G43" s="88" t="s">
        <v>427</v>
      </c>
      <c r="H43" s="72" t="s">
        <v>428</v>
      </c>
      <c r="I43" s="72" t="s">
        <v>429</v>
      </c>
      <c r="J43" s="59" t="s">
        <v>416</v>
      </c>
    </row>
    <row r="44" spans="1:12" ht="77.25" customHeight="1" x14ac:dyDescent="0.25">
      <c r="A44" s="154"/>
      <c r="B44" s="160" t="s">
        <v>160</v>
      </c>
      <c r="C44" s="77" t="s">
        <v>225</v>
      </c>
      <c r="D44" s="145" t="s">
        <v>430</v>
      </c>
      <c r="E44" s="146"/>
      <c r="F44" s="73" t="s">
        <v>431</v>
      </c>
      <c r="G44" s="86" t="s">
        <v>432</v>
      </c>
      <c r="H44" s="73" t="s">
        <v>433</v>
      </c>
      <c r="I44" s="73" t="s">
        <v>434</v>
      </c>
      <c r="J44" s="124" t="s">
        <v>291</v>
      </c>
      <c r="L44" s="123" t="s">
        <v>279</v>
      </c>
    </row>
    <row r="45" spans="1:12" ht="62.25" customHeight="1" x14ac:dyDescent="0.25">
      <c r="A45" s="154"/>
      <c r="B45" s="161"/>
      <c r="C45" s="67" t="s">
        <v>226</v>
      </c>
      <c r="D45" s="148" t="s">
        <v>435</v>
      </c>
      <c r="E45" s="149"/>
      <c r="F45" s="70" t="s">
        <v>436</v>
      </c>
      <c r="G45" s="87" t="s">
        <v>437</v>
      </c>
      <c r="H45" s="70" t="s">
        <v>438</v>
      </c>
      <c r="I45" s="70" t="s">
        <v>434</v>
      </c>
      <c r="J45" s="121" t="s">
        <v>291</v>
      </c>
    </row>
    <row r="46" spans="1:12" ht="78" customHeight="1" x14ac:dyDescent="0.25">
      <c r="A46" s="154"/>
      <c r="B46" s="161"/>
      <c r="C46" s="67" t="s">
        <v>227</v>
      </c>
      <c r="D46" s="148" t="s">
        <v>439</v>
      </c>
      <c r="E46" s="149"/>
      <c r="F46" s="70" t="s">
        <v>440</v>
      </c>
      <c r="G46" s="87" t="s">
        <v>441</v>
      </c>
      <c r="H46" s="70" t="s">
        <v>442</v>
      </c>
      <c r="I46" s="70" t="s">
        <v>227</v>
      </c>
      <c r="J46" s="59" t="s">
        <v>416</v>
      </c>
    </row>
    <row r="47" spans="1:12" ht="49.5" customHeight="1" thickBot="1" x14ac:dyDescent="0.3">
      <c r="A47" s="154"/>
      <c r="B47" s="161"/>
      <c r="C47" s="67" t="s">
        <v>228</v>
      </c>
      <c r="D47" s="148" t="s">
        <v>443</v>
      </c>
      <c r="E47" s="149"/>
      <c r="F47" s="70" t="s">
        <v>444</v>
      </c>
      <c r="G47" s="87" t="s">
        <v>445</v>
      </c>
      <c r="H47" s="70" t="s">
        <v>446</v>
      </c>
      <c r="I47" s="70" t="s">
        <v>227</v>
      </c>
      <c r="J47" s="59" t="s">
        <v>416</v>
      </c>
    </row>
    <row r="48" spans="1:12" ht="77.25" customHeight="1" thickBot="1" x14ac:dyDescent="0.3">
      <c r="A48" s="154"/>
      <c r="B48" s="161"/>
      <c r="C48" s="67" t="s">
        <v>229</v>
      </c>
      <c r="D48" s="148" t="s">
        <v>447</v>
      </c>
      <c r="E48" s="149"/>
      <c r="F48" s="70" t="s">
        <v>448</v>
      </c>
      <c r="G48" s="87" t="s">
        <v>449</v>
      </c>
      <c r="H48" s="70" t="s">
        <v>450</v>
      </c>
      <c r="I48" s="73" t="s">
        <v>434</v>
      </c>
      <c r="J48" s="121" t="s">
        <v>291</v>
      </c>
    </row>
    <row r="49" spans="1:13" ht="78" customHeight="1" x14ac:dyDescent="0.25">
      <c r="A49" s="154"/>
      <c r="B49" s="161"/>
      <c r="C49" s="67" t="s">
        <v>230</v>
      </c>
      <c r="D49" s="148" t="s">
        <v>451</v>
      </c>
      <c r="E49" s="149"/>
      <c r="F49" s="70" t="s">
        <v>452</v>
      </c>
      <c r="G49" s="87" t="s">
        <v>453</v>
      </c>
      <c r="H49" s="70" t="s">
        <v>454</v>
      </c>
      <c r="I49" s="73" t="s">
        <v>434</v>
      </c>
      <c r="J49" s="121" t="s">
        <v>291</v>
      </c>
    </row>
    <row r="50" spans="1:13" ht="315" x14ac:dyDescent="0.25">
      <c r="A50" s="154"/>
      <c r="B50" s="161"/>
      <c r="C50" s="67" t="s">
        <v>231</v>
      </c>
      <c r="D50" s="148" t="s">
        <v>455</v>
      </c>
      <c r="E50" s="149"/>
      <c r="F50" s="70" t="s">
        <v>456</v>
      </c>
      <c r="G50" s="87" t="s">
        <v>457</v>
      </c>
      <c r="H50" s="70" t="s">
        <v>458</v>
      </c>
      <c r="I50" s="70" t="s">
        <v>459</v>
      </c>
      <c r="J50" s="121" t="s">
        <v>291</v>
      </c>
    </row>
    <row r="51" spans="1:13" ht="135" x14ac:dyDescent="0.25">
      <c r="A51" s="154"/>
      <c r="B51" s="161"/>
      <c r="C51" s="67" t="s">
        <v>232</v>
      </c>
      <c r="D51" s="148" t="s">
        <v>460</v>
      </c>
      <c r="E51" s="149"/>
      <c r="F51" s="70" t="s">
        <v>461</v>
      </c>
      <c r="G51" s="87" t="s">
        <v>462</v>
      </c>
      <c r="H51" s="70" t="s">
        <v>463</v>
      </c>
      <c r="I51" s="70"/>
      <c r="J51" s="59" t="s">
        <v>278</v>
      </c>
    </row>
    <row r="52" spans="1:13" ht="180" x14ac:dyDescent="0.25">
      <c r="A52" s="154"/>
      <c r="B52" s="161"/>
      <c r="C52" s="67" t="s">
        <v>233</v>
      </c>
      <c r="D52" s="148" t="s">
        <v>464</v>
      </c>
      <c r="E52" s="149"/>
      <c r="F52" s="70" t="s">
        <v>465</v>
      </c>
      <c r="G52" s="87" t="s">
        <v>466</v>
      </c>
      <c r="H52" s="70" t="s">
        <v>467</v>
      </c>
      <c r="I52" s="70" t="s">
        <v>459</v>
      </c>
      <c r="J52" s="59" t="s">
        <v>416</v>
      </c>
    </row>
    <row r="53" spans="1:13" ht="126.75" customHeight="1" x14ac:dyDescent="0.25">
      <c r="A53" s="154"/>
      <c r="B53" s="161"/>
      <c r="C53" s="67" t="s">
        <v>234</v>
      </c>
      <c r="D53" s="148" t="s">
        <v>468</v>
      </c>
      <c r="E53" s="149"/>
      <c r="F53" s="70" t="s">
        <v>469</v>
      </c>
      <c r="G53" s="87" t="s">
        <v>470</v>
      </c>
      <c r="H53" s="70" t="s">
        <v>471</v>
      </c>
      <c r="I53" s="70" t="s">
        <v>472</v>
      </c>
      <c r="J53" s="59" t="s">
        <v>416</v>
      </c>
    </row>
    <row r="54" spans="1:13" ht="81" customHeight="1" thickBot="1" x14ac:dyDescent="0.3">
      <c r="A54" s="154"/>
      <c r="B54" s="162"/>
      <c r="C54" s="68" t="s">
        <v>235</v>
      </c>
      <c r="D54" s="151" t="s">
        <v>473</v>
      </c>
      <c r="E54" s="152"/>
      <c r="F54" s="72" t="s">
        <v>474</v>
      </c>
      <c r="G54" s="88" t="s">
        <v>475</v>
      </c>
      <c r="H54" s="72" t="s">
        <v>476</v>
      </c>
      <c r="I54" s="72" t="s">
        <v>472</v>
      </c>
      <c r="J54" s="75" t="s">
        <v>416</v>
      </c>
    </row>
    <row r="55" spans="1:13" ht="77.25" customHeight="1" x14ac:dyDescent="0.25">
      <c r="A55" s="154"/>
      <c r="B55" s="160" t="s">
        <v>302</v>
      </c>
      <c r="C55" s="77" t="s">
        <v>182</v>
      </c>
      <c r="D55" s="156" t="s">
        <v>477</v>
      </c>
      <c r="E55" s="157"/>
      <c r="F55" s="73" t="s">
        <v>478</v>
      </c>
      <c r="G55" s="96" t="s">
        <v>479</v>
      </c>
      <c r="H55" s="73" t="s">
        <v>480</v>
      </c>
      <c r="I55" s="73" t="s">
        <v>481</v>
      </c>
      <c r="J55" s="56" t="s">
        <v>291</v>
      </c>
      <c r="L55" s="125" t="s">
        <v>482</v>
      </c>
      <c r="M55" s="125" t="s">
        <v>483</v>
      </c>
    </row>
    <row r="56" spans="1:13" ht="48" customHeight="1" x14ac:dyDescent="0.25">
      <c r="A56" s="154"/>
      <c r="B56" s="161"/>
      <c r="C56" s="67" t="s">
        <v>164</v>
      </c>
      <c r="D56" s="174" t="s">
        <v>484</v>
      </c>
      <c r="E56" s="175"/>
      <c r="F56" s="70" t="s">
        <v>485</v>
      </c>
      <c r="G56" s="66" t="s">
        <v>486</v>
      </c>
      <c r="H56" s="70" t="s">
        <v>304</v>
      </c>
      <c r="I56" s="70" t="s">
        <v>481</v>
      </c>
      <c r="J56" s="59" t="s">
        <v>416</v>
      </c>
      <c r="L56" s="87" t="s">
        <v>487</v>
      </c>
    </row>
    <row r="57" spans="1:13" ht="52.5" customHeight="1" x14ac:dyDescent="0.25">
      <c r="A57" s="154"/>
      <c r="B57" s="161"/>
      <c r="C57" s="67" t="s">
        <v>236</v>
      </c>
      <c r="D57" s="148" t="s">
        <v>488</v>
      </c>
      <c r="E57" s="149"/>
      <c r="F57" s="70" t="s">
        <v>489</v>
      </c>
      <c r="G57" s="70" t="s">
        <v>490</v>
      </c>
      <c r="H57" s="58" t="s">
        <v>491</v>
      </c>
      <c r="I57" s="70" t="s">
        <v>481</v>
      </c>
      <c r="J57" s="59" t="s">
        <v>416</v>
      </c>
    </row>
    <row r="58" spans="1:13" ht="390.75" thickBot="1" x14ac:dyDescent="0.3">
      <c r="A58" s="154"/>
      <c r="B58" s="162"/>
      <c r="C58" s="68" t="s">
        <v>237</v>
      </c>
      <c r="D58" s="151" t="s">
        <v>492</v>
      </c>
      <c r="E58" s="152"/>
      <c r="F58" s="101" t="s">
        <v>493</v>
      </c>
      <c r="G58" s="100" t="s">
        <v>494</v>
      </c>
      <c r="H58" s="72" t="s">
        <v>495</v>
      </c>
      <c r="I58" s="72" t="s">
        <v>496</v>
      </c>
      <c r="J58" s="75" t="s">
        <v>416</v>
      </c>
    </row>
    <row r="59" spans="1:13" ht="67.5" customHeight="1" x14ac:dyDescent="0.25">
      <c r="A59" s="154"/>
      <c r="B59" s="160" t="s">
        <v>164</v>
      </c>
      <c r="C59" s="55" t="s">
        <v>238</v>
      </c>
      <c r="D59" s="145" t="s">
        <v>497</v>
      </c>
      <c r="E59" s="146"/>
      <c r="F59" s="73" t="s">
        <v>498</v>
      </c>
      <c r="G59" s="86" t="s">
        <v>499</v>
      </c>
      <c r="H59" s="73" t="s">
        <v>500</v>
      </c>
      <c r="I59" s="73" t="s">
        <v>501</v>
      </c>
      <c r="J59" s="56" t="s">
        <v>291</v>
      </c>
    </row>
    <row r="60" spans="1:13" ht="390" x14ac:dyDescent="0.25">
      <c r="A60" s="154"/>
      <c r="B60" s="161"/>
      <c r="C60" s="58" t="s">
        <v>239</v>
      </c>
      <c r="D60" s="148" t="s">
        <v>502</v>
      </c>
      <c r="E60" s="149"/>
      <c r="F60" s="70" t="s">
        <v>503</v>
      </c>
      <c r="G60" s="87" t="s">
        <v>504</v>
      </c>
      <c r="H60" s="70" t="s">
        <v>505</v>
      </c>
      <c r="I60" s="70" t="s">
        <v>506</v>
      </c>
      <c r="J60" s="59" t="s">
        <v>278</v>
      </c>
    </row>
    <row r="61" spans="1:13" ht="300" x14ac:dyDescent="0.25">
      <c r="A61" s="154"/>
      <c r="B61" s="161"/>
      <c r="C61" s="58" t="s">
        <v>240</v>
      </c>
      <c r="D61" s="148" t="s">
        <v>507</v>
      </c>
      <c r="E61" s="149"/>
      <c r="F61" s="70" t="s">
        <v>508</v>
      </c>
      <c r="G61" s="87" t="s">
        <v>509</v>
      </c>
      <c r="H61" s="70" t="s">
        <v>510</v>
      </c>
      <c r="I61" s="70" t="s">
        <v>511</v>
      </c>
      <c r="J61" s="59" t="s">
        <v>416</v>
      </c>
    </row>
    <row r="62" spans="1:13" ht="84.75" customHeight="1" x14ac:dyDescent="0.25">
      <c r="A62" s="154"/>
      <c r="B62" s="161"/>
      <c r="C62" s="58" t="s">
        <v>241</v>
      </c>
      <c r="D62" s="176" t="s">
        <v>512</v>
      </c>
      <c r="E62" s="176"/>
      <c r="F62" s="70" t="s">
        <v>513</v>
      </c>
      <c r="G62" s="87" t="s">
        <v>514</v>
      </c>
      <c r="H62" s="70" t="s">
        <v>515</v>
      </c>
      <c r="I62" s="70" t="s">
        <v>516</v>
      </c>
      <c r="J62" s="59" t="s">
        <v>291</v>
      </c>
    </row>
    <row r="63" spans="1:13" ht="79.5" customHeight="1" thickBot="1" x14ac:dyDescent="0.3">
      <c r="A63" s="154"/>
      <c r="B63" s="161"/>
      <c r="C63" s="58" t="s">
        <v>242</v>
      </c>
      <c r="D63" s="148" t="s">
        <v>517</v>
      </c>
      <c r="E63" s="149"/>
      <c r="F63" s="70" t="s">
        <v>518</v>
      </c>
      <c r="G63" s="87" t="s">
        <v>519</v>
      </c>
      <c r="H63" s="70" t="s">
        <v>520</v>
      </c>
      <c r="I63" s="70" t="s">
        <v>521</v>
      </c>
      <c r="J63" s="59" t="s">
        <v>278</v>
      </c>
    </row>
    <row r="64" spans="1:13" ht="66.75" customHeight="1" thickBot="1" x14ac:dyDescent="0.3">
      <c r="A64" s="154"/>
      <c r="B64" s="162"/>
      <c r="C64" s="62" t="s">
        <v>243</v>
      </c>
      <c r="D64" s="151" t="s">
        <v>893</v>
      </c>
      <c r="E64" s="152"/>
      <c r="F64" s="72" t="s">
        <v>522</v>
      </c>
      <c r="G64" s="88" t="s">
        <v>523</v>
      </c>
      <c r="H64" s="72" t="s">
        <v>524</v>
      </c>
      <c r="I64" s="73" t="s">
        <v>501</v>
      </c>
      <c r="J64" s="75" t="s">
        <v>416</v>
      </c>
    </row>
    <row r="65" spans="1:10" ht="54" customHeight="1" x14ac:dyDescent="0.25">
      <c r="A65" s="154"/>
      <c r="B65" s="172" t="s">
        <v>166</v>
      </c>
      <c r="C65" s="55" t="s">
        <v>244</v>
      </c>
      <c r="D65" s="148" t="s">
        <v>525</v>
      </c>
      <c r="E65" s="149"/>
      <c r="F65" s="73" t="s">
        <v>526</v>
      </c>
      <c r="G65" s="86" t="s">
        <v>527</v>
      </c>
      <c r="H65" s="73" t="s">
        <v>528</v>
      </c>
      <c r="I65" s="73" t="s">
        <v>501</v>
      </c>
      <c r="J65" s="56" t="s">
        <v>291</v>
      </c>
    </row>
    <row r="66" spans="1:10" ht="105" x14ac:dyDescent="0.25">
      <c r="A66" s="154"/>
      <c r="B66" s="153"/>
      <c r="C66" s="58" t="s">
        <v>245</v>
      </c>
      <c r="D66" s="148" t="s">
        <v>529</v>
      </c>
      <c r="E66" s="149"/>
      <c r="F66" s="70" t="s">
        <v>530</v>
      </c>
      <c r="G66" s="87" t="s">
        <v>531</v>
      </c>
      <c r="H66" s="70" t="s">
        <v>532</v>
      </c>
      <c r="I66" s="70" t="s">
        <v>533</v>
      </c>
      <c r="J66" s="59" t="s">
        <v>278</v>
      </c>
    </row>
    <row r="67" spans="1:10" ht="92.25" customHeight="1" x14ac:dyDescent="0.25">
      <c r="A67" s="154"/>
      <c r="B67" s="153"/>
      <c r="C67" s="58" t="s">
        <v>246</v>
      </c>
      <c r="D67" s="148" t="s">
        <v>534</v>
      </c>
      <c r="E67" s="149"/>
      <c r="F67" s="70" t="s">
        <v>535</v>
      </c>
      <c r="G67" s="87" t="s">
        <v>536</v>
      </c>
      <c r="H67" s="70" t="s">
        <v>537</v>
      </c>
      <c r="I67" s="70" t="s">
        <v>538</v>
      </c>
      <c r="J67" s="59" t="s">
        <v>416</v>
      </c>
    </row>
    <row r="68" spans="1:10" ht="83.25" customHeight="1" x14ac:dyDescent="0.25">
      <c r="A68" s="154"/>
      <c r="B68" s="153"/>
      <c r="C68" s="58" t="s">
        <v>247</v>
      </c>
      <c r="D68" s="148" t="s">
        <v>539</v>
      </c>
      <c r="E68" s="149"/>
      <c r="F68" s="70" t="s">
        <v>540</v>
      </c>
      <c r="G68" s="87" t="s">
        <v>541</v>
      </c>
      <c r="H68" s="70" t="s">
        <v>542</v>
      </c>
      <c r="I68" s="70" t="s">
        <v>543</v>
      </c>
      <c r="J68" s="59" t="s">
        <v>416</v>
      </c>
    </row>
    <row r="69" spans="1:10" ht="270.75" thickBot="1" x14ac:dyDescent="0.3">
      <c r="A69" s="154"/>
      <c r="B69" s="173"/>
      <c r="C69" s="62" t="s">
        <v>248</v>
      </c>
      <c r="D69" s="151" t="s">
        <v>544</v>
      </c>
      <c r="E69" s="152"/>
      <c r="F69" s="72" t="s">
        <v>545</v>
      </c>
      <c r="G69" s="88" t="s">
        <v>546</v>
      </c>
      <c r="H69" s="72" t="s">
        <v>547</v>
      </c>
      <c r="I69" s="72"/>
      <c r="J69" s="75" t="s">
        <v>291</v>
      </c>
    </row>
    <row r="70" spans="1:10" ht="60.75" customHeight="1" x14ac:dyDescent="0.25">
      <c r="A70" s="154"/>
      <c r="B70" s="160" t="s">
        <v>167</v>
      </c>
      <c r="C70" s="55" t="s">
        <v>249</v>
      </c>
      <c r="D70" s="148" t="s">
        <v>548</v>
      </c>
      <c r="E70" s="149"/>
      <c r="F70" s="73" t="s">
        <v>549</v>
      </c>
      <c r="G70" s="86" t="s">
        <v>550</v>
      </c>
      <c r="H70" s="73" t="s">
        <v>551</v>
      </c>
      <c r="I70" s="73" t="s">
        <v>552</v>
      </c>
      <c r="J70" s="56" t="s">
        <v>278</v>
      </c>
    </row>
    <row r="71" spans="1:10" ht="150" x14ac:dyDescent="0.25">
      <c r="A71" s="154"/>
      <c r="B71" s="161"/>
      <c r="C71" s="58" t="s">
        <v>250</v>
      </c>
      <c r="D71" s="148" t="s">
        <v>553</v>
      </c>
      <c r="E71" s="149"/>
      <c r="F71" s="70" t="s">
        <v>554</v>
      </c>
      <c r="G71" s="87" t="s">
        <v>555</v>
      </c>
      <c r="H71" s="70" t="s">
        <v>551</v>
      </c>
      <c r="I71" s="70"/>
      <c r="J71" s="59" t="s">
        <v>416</v>
      </c>
    </row>
    <row r="72" spans="1:10" ht="300" x14ac:dyDescent="0.25">
      <c r="A72" s="154"/>
      <c r="B72" s="161"/>
      <c r="C72" s="58" t="s">
        <v>251</v>
      </c>
      <c r="D72" s="148" t="s">
        <v>556</v>
      </c>
      <c r="E72" s="149"/>
      <c r="F72" s="70" t="s">
        <v>557</v>
      </c>
      <c r="G72" s="87" t="s">
        <v>558</v>
      </c>
      <c r="H72" s="70" t="s">
        <v>471</v>
      </c>
      <c r="I72" s="70" t="s">
        <v>559</v>
      </c>
      <c r="J72" s="59" t="s">
        <v>278</v>
      </c>
    </row>
    <row r="73" spans="1:10" ht="79.5" customHeight="1" thickBot="1" x14ac:dyDescent="0.3">
      <c r="A73" s="154"/>
      <c r="B73" s="162"/>
      <c r="C73" s="62" t="s">
        <v>252</v>
      </c>
      <c r="D73" s="151" t="s">
        <v>560</v>
      </c>
      <c r="E73" s="152"/>
      <c r="F73" s="72" t="s">
        <v>561</v>
      </c>
      <c r="G73" s="88" t="s">
        <v>562</v>
      </c>
      <c r="H73" s="72"/>
      <c r="I73" s="72"/>
      <c r="J73" s="75" t="s">
        <v>416</v>
      </c>
    </row>
    <row r="74" spans="1:10" ht="63" customHeight="1" x14ac:dyDescent="0.25">
      <c r="A74" s="154"/>
      <c r="B74" s="160" t="s">
        <v>169</v>
      </c>
      <c r="C74" s="55" t="s">
        <v>253</v>
      </c>
      <c r="D74" s="145" t="s">
        <v>563</v>
      </c>
      <c r="E74" s="146"/>
      <c r="F74" s="73" t="s">
        <v>564</v>
      </c>
      <c r="G74" s="86" t="s">
        <v>565</v>
      </c>
      <c r="H74" s="73" t="s">
        <v>566</v>
      </c>
      <c r="I74" s="73" t="s">
        <v>567</v>
      </c>
      <c r="J74" s="56" t="s">
        <v>291</v>
      </c>
    </row>
    <row r="75" spans="1:10" ht="77.25" customHeight="1" x14ac:dyDescent="0.25">
      <c r="A75" s="154"/>
      <c r="B75" s="161"/>
      <c r="C75" s="58" t="s">
        <v>254</v>
      </c>
      <c r="D75" s="148" t="s">
        <v>568</v>
      </c>
      <c r="E75" s="149"/>
      <c r="F75" s="70" t="s">
        <v>569</v>
      </c>
      <c r="G75" s="87" t="s">
        <v>570</v>
      </c>
      <c r="H75" s="70" t="s">
        <v>571</v>
      </c>
      <c r="I75" s="70"/>
      <c r="J75" s="59" t="s">
        <v>416</v>
      </c>
    </row>
    <row r="76" spans="1:10" ht="270" x14ac:dyDescent="0.25">
      <c r="A76" s="154"/>
      <c r="B76" s="161"/>
      <c r="C76" s="58" t="s">
        <v>255</v>
      </c>
      <c r="D76" s="148" t="s">
        <v>572</v>
      </c>
      <c r="E76" s="149"/>
      <c r="F76" s="70" t="s">
        <v>573</v>
      </c>
      <c r="G76" s="87" t="s">
        <v>574</v>
      </c>
      <c r="H76" s="70" t="s">
        <v>575</v>
      </c>
      <c r="I76" s="70" t="s">
        <v>576</v>
      </c>
      <c r="J76" s="59" t="s">
        <v>278</v>
      </c>
    </row>
    <row r="77" spans="1:10" ht="95.25" customHeight="1" thickBot="1" x14ac:dyDescent="0.3">
      <c r="A77" s="155"/>
      <c r="B77" s="162"/>
      <c r="C77" s="62" t="s">
        <v>256</v>
      </c>
      <c r="D77" s="151" t="s">
        <v>577</v>
      </c>
      <c r="E77" s="152"/>
      <c r="F77" s="72" t="s">
        <v>578</v>
      </c>
      <c r="G77" s="88" t="s">
        <v>579</v>
      </c>
      <c r="H77" s="72" t="s">
        <v>566</v>
      </c>
      <c r="I77" s="72" t="s">
        <v>580</v>
      </c>
      <c r="J77" s="75" t="s">
        <v>278</v>
      </c>
    </row>
    <row r="78" spans="1:10" ht="59.25" customHeight="1" x14ac:dyDescent="0.25">
      <c r="A78" s="172" t="s">
        <v>131</v>
      </c>
      <c r="B78" s="160" t="s">
        <v>132</v>
      </c>
      <c r="C78" s="55" t="s">
        <v>133</v>
      </c>
      <c r="D78" s="145" t="s">
        <v>11</v>
      </c>
      <c r="E78" s="146"/>
      <c r="F78" s="73" t="s">
        <v>581</v>
      </c>
      <c r="G78" s="87" t="s">
        <v>582</v>
      </c>
      <c r="H78" s="73" t="s">
        <v>583</v>
      </c>
      <c r="I78" s="73"/>
      <c r="J78" s="56" t="s">
        <v>416</v>
      </c>
    </row>
    <row r="79" spans="1:10" ht="92.25" customHeight="1" x14ac:dyDescent="0.25">
      <c r="A79" s="153"/>
      <c r="B79" s="161"/>
      <c r="C79" s="58" t="s">
        <v>135</v>
      </c>
      <c r="D79" s="148" t="s">
        <v>584</v>
      </c>
      <c r="E79" s="149"/>
      <c r="F79" s="70" t="s">
        <v>585</v>
      </c>
      <c r="G79" s="87" t="s">
        <v>586</v>
      </c>
      <c r="H79" s="70" t="s">
        <v>587</v>
      </c>
      <c r="I79" s="70" t="s">
        <v>588</v>
      </c>
      <c r="J79" s="59" t="s">
        <v>291</v>
      </c>
    </row>
    <row r="80" spans="1:10" ht="59.25" customHeight="1" x14ac:dyDescent="0.25">
      <c r="A80" s="153"/>
      <c r="B80" s="161"/>
      <c r="C80" s="58" t="s">
        <v>137</v>
      </c>
      <c r="D80" s="148" t="s">
        <v>589</v>
      </c>
      <c r="E80" s="149"/>
      <c r="F80" s="70" t="s">
        <v>590</v>
      </c>
      <c r="G80" s="87" t="s">
        <v>591</v>
      </c>
      <c r="H80" s="70" t="s">
        <v>463</v>
      </c>
      <c r="I80" s="70" t="s">
        <v>592</v>
      </c>
      <c r="J80" s="59" t="s">
        <v>416</v>
      </c>
    </row>
    <row r="81" spans="1:10" ht="63" customHeight="1" x14ac:dyDescent="0.25">
      <c r="A81" s="153"/>
      <c r="B81" s="161"/>
      <c r="C81" s="58" t="s">
        <v>139</v>
      </c>
      <c r="D81" s="148" t="s">
        <v>593</v>
      </c>
      <c r="E81" s="149"/>
      <c r="F81" s="70" t="s">
        <v>594</v>
      </c>
      <c r="G81" s="87" t="s">
        <v>595</v>
      </c>
      <c r="H81" s="70" t="s">
        <v>596</v>
      </c>
      <c r="I81" s="70" t="s">
        <v>597</v>
      </c>
      <c r="J81" s="59" t="s">
        <v>416</v>
      </c>
    </row>
    <row r="82" spans="1:10" ht="90.75" customHeight="1" thickBot="1" x14ac:dyDescent="0.3">
      <c r="A82" s="153"/>
      <c r="B82" s="162"/>
      <c r="C82" s="62" t="s">
        <v>141</v>
      </c>
      <c r="D82" s="151" t="s">
        <v>598</v>
      </c>
      <c r="E82" s="152"/>
      <c r="F82" s="72" t="s">
        <v>599</v>
      </c>
      <c r="G82" s="88" t="s">
        <v>600</v>
      </c>
      <c r="H82" s="70" t="s">
        <v>463</v>
      </c>
      <c r="I82" s="72" t="s">
        <v>601</v>
      </c>
      <c r="J82" s="75" t="s">
        <v>278</v>
      </c>
    </row>
    <row r="83" spans="1:10" ht="59.25" customHeight="1" x14ac:dyDescent="0.25">
      <c r="A83" s="153"/>
      <c r="B83" s="160" t="s">
        <v>142</v>
      </c>
      <c r="C83" s="55" t="s">
        <v>143</v>
      </c>
      <c r="D83" s="145" t="s">
        <v>602</v>
      </c>
      <c r="E83" s="146"/>
      <c r="F83" s="73" t="s">
        <v>603</v>
      </c>
      <c r="G83" s="86" t="s">
        <v>604</v>
      </c>
      <c r="H83" s="73" t="s">
        <v>605</v>
      </c>
      <c r="I83" s="73"/>
      <c r="J83" s="56" t="s">
        <v>416</v>
      </c>
    </row>
    <row r="84" spans="1:10" ht="60" customHeight="1" x14ac:dyDescent="0.25">
      <c r="A84" s="153"/>
      <c r="B84" s="161"/>
      <c r="C84" s="58" t="s">
        <v>144</v>
      </c>
      <c r="D84" s="148" t="s">
        <v>606</v>
      </c>
      <c r="E84" s="149"/>
      <c r="F84" s="70" t="s">
        <v>607</v>
      </c>
      <c r="G84" s="87" t="s">
        <v>608</v>
      </c>
      <c r="H84" s="70" t="s">
        <v>609</v>
      </c>
      <c r="I84" s="70"/>
      <c r="J84" s="59" t="s">
        <v>291</v>
      </c>
    </row>
    <row r="85" spans="1:10" ht="38.25" customHeight="1" x14ac:dyDescent="0.25">
      <c r="A85" s="153"/>
      <c r="B85" s="161"/>
      <c r="C85" s="58" t="s">
        <v>145</v>
      </c>
      <c r="D85" s="148" t="s">
        <v>610</v>
      </c>
      <c r="E85" s="149"/>
      <c r="F85" s="70" t="s">
        <v>611</v>
      </c>
      <c r="G85" s="87" t="s">
        <v>612</v>
      </c>
      <c r="H85" s="70" t="s">
        <v>613</v>
      </c>
      <c r="I85" s="70"/>
      <c r="J85" s="59" t="s">
        <v>278</v>
      </c>
    </row>
    <row r="86" spans="1:10" ht="49.5" customHeight="1" x14ac:dyDescent="0.25">
      <c r="A86" s="153"/>
      <c r="B86" s="161"/>
      <c r="C86" s="58" t="s">
        <v>146</v>
      </c>
      <c r="D86" s="148" t="s">
        <v>614</v>
      </c>
      <c r="E86" s="149"/>
      <c r="F86" s="70" t="s">
        <v>895</v>
      </c>
      <c r="G86" s="87" t="s">
        <v>615</v>
      </c>
      <c r="H86" s="70" t="s">
        <v>463</v>
      </c>
      <c r="I86" s="70" t="s">
        <v>616</v>
      </c>
      <c r="J86" s="59" t="s">
        <v>278</v>
      </c>
    </row>
    <row r="87" spans="1:10" ht="78.75" customHeight="1" x14ac:dyDescent="0.25">
      <c r="A87" s="153"/>
      <c r="B87" s="161"/>
      <c r="C87" s="58" t="s">
        <v>147</v>
      </c>
      <c r="D87" s="148" t="s">
        <v>617</v>
      </c>
      <c r="E87" s="149"/>
      <c r="F87" s="66" t="s">
        <v>618</v>
      </c>
      <c r="G87" s="87" t="s">
        <v>619</v>
      </c>
      <c r="H87" s="70" t="s">
        <v>620</v>
      </c>
      <c r="I87" s="70"/>
      <c r="J87" s="59" t="s">
        <v>278</v>
      </c>
    </row>
    <row r="88" spans="1:10" ht="63" customHeight="1" thickBot="1" x14ac:dyDescent="0.3">
      <c r="A88" s="153"/>
      <c r="B88" s="162"/>
      <c r="C88" s="62" t="s">
        <v>148</v>
      </c>
      <c r="D88" s="151" t="s">
        <v>621</v>
      </c>
      <c r="E88" s="152"/>
      <c r="F88" s="72" t="s">
        <v>622</v>
      </c>
      <c r="G88" s="88" t="s">
        <v>623</v>
      </c>
      <c r="H88" s="72" t="s">
        <v>624</v>
      </c>
      <c r="I88" s="72"/>
      <c r="J88" s="75" t="s">
        <v>416</v>
      </c>
    </row>
    <row r="89" spans="1:10" ht="60" customHeight="1" x14ac:dyDescent="0.25">
      <c r="A89" s="153"/>
      <c r="B89" s="160" t="s">
        <v>149</v>
      </c>
      <c r="C89" s="55" t="s">
        <v>143</v>
      </c>
      <c r="D89" s="145" t="s">
        <v>21</v>
      </c>
      <c r="E89" s="146"/>
      <c r="F89" s="73" t="s">
        <v>625</v>
      </c>
      <c r="G89" s="86" t="s">
        <v>626</v>
      </c>
      <c r="H89" s="73" t="s">
        <v>627</v>
      </c>
      <c r="I89" s="73"/>
      <c r="J89" s="56" t="s">
        <v>416</v>
      </c>
    </row>
    <row r="90" spans="1:10" ht="48" customHeight="1" x14ac:dyDescent="0.25">
      <c r="A90" s="153"/>
      <c r="B90" s="161"/>
      <c r="C90" s="58" t="s">
        <v>151</v>
      </c>
      <c r="D90" s="148" t="s">
        <v>628</v>
      </c>
      <c r="E90" s="149"/>
      <c r="F90" s="70" t="s">
        <v>629</v>
      </c>
      <c r="G90" s="87" t="s">
        <v>630</v>
      </c>
      <c r="H90" s="70" t="s">
        <v>631</v>
      </c>
      <c r="I90" s="70"/>
      <c r="J90" s="59" t="s">
        <v>278</v>
      </c>
    </row>
    <row r="91" spans="1:10" ht="165" x14ac:dyDescent="0.25">
      <c r="A91" s="153"/>
      <c r="B91" s="161"/>
      <c r="C91" s="58" t="s">
        <v>144</v>
      </c>
      <c r="D91" s="148" t="s">
        <v>632</v>
      </c>
      <c r="E91" s="149"/>
      <c r="F91" s="70" t="s">
        <v>633</v>
      </c>
      <c r="G91" s="87" t="s">
        <v>608</v>
      </c>
      <c r="H91" s="70" t="s">
        <v>609</v>
      </c>
      <c r="I91" s="70"/>
      <c r="J91" s="59" t="s">
        <v>416</v>
      </c>
    </row>
    <row r="92" spans="1:10" ht="255" x14ac:dyDescent="0.25">
      <c r="A92" s="153"/>
      <c r="B92" s="161"/>
      <c r="C92" s="58" t="s">
        <v>159</v>
      </c>
      <c r="D92" s="148" t="s">
        <v>634</v>
      </c>
      <c r="E92" s="149"/>
      <c r="F92" s="70" t="s">
        <v>635</v>
      </c>
      <c r="G92" s="87" t="s">
        <v>636</v>
      </c>
      <c r="H92" s="70" t="s">
        <v>637</v>
      </c>
      <c r="I92" s="70"/>
      <c r="J92" s="59" t="s">
        <v>278</v>
      </c>
    </row>
    <row r="93" spans="1:10" ht="84.75" customHeight="1" thickBot="1" x14ac:dyDescent="0.3">
      <c r="A93" s="153"/>
      <c r="B93" s="162"/>
      <c r="C93" s="62" t="s">
        <v>161</v>
      </c>
      <c r="D93" s="151" t="s">
        <v>638</v>
      </c>
      <c r="E93" s="152"/>
      <c r="F93" s="72" t="s">
        <v>639</v>
      </c>
      <c r="G93" s="88" t="s">
        <v>640</v>
      </c>
      <c r="H93" s="72" t="s">
        <v>641</v>
      </c>
      <c r="I93" s="72"/>
      <c r="J93" s="75" t="s">
        <v>291</v>
      </c>
    </row>
    <row r="94" spans="1:10" ht="195" x14ac:dyDescent="0.25">
      <c r="A94" s="153"/>
      <c r="B94" s="172" t="s">
        <v>642</v>
      </c>
      <c r="C94" s="55" t="s">
        <v>143</v>
      </c>
      <c r="D94" s="145" t="s">
        <v>643</v>
      </c>
      <c r="E94" s="146"/>
      <c r="F94" s="73" t="s">
        <v>603</v>
      </c>
      <c r="G94" s="86" t="s">
        <v>644</v>
      </c>
      <c r="H94" s="73" t="s">
        <v>627</v>
      </c>
      <c r="I94" s="73"/>
      <c r="J94" s="56"/>
    </row>
    <row r="95" spans="1:10" ht="51.75" customHeight="1" x14ac:dyDescent="0.25">
      <c r="A95" s="153"/>
      <c r="B95" s="153"/>
      <c r="C95" s="58" t="s">
        <v>165</v>
      </c>
      <c r="D95" s="148" t="s">
        <v>645</v>
      </c>
      <c r="E95" s="149"/>
      <c r="F95" s="70" t="s">
        <v>646</v>
      </c>
      <c r="G95" s="87" t="s">
        <v>647</v>
      </c>
      <c r="H95" s="70" t="s">
        <v>648</v>
      </c>
      <c r="I95" s="70"/>
      <c r="J95" s="59"/>
    </row>
    <row r="96" spans="1:10" ht="300" x14ac:dyDescent="0.25">
      <c r="A96" s="153"/>
      <c r="B96" s="153"/>
      <c r="C96" s="58" t="s">
        <v>148</v>
      </c>
      <c r="D96" s="148" t="s">
        <v>649</v>
      </c>
      <c r="E96" s="149"/>
      <c r="F96" s="70" t="s">
        <v>650</v>
      </c>
      <c r="G96" s="87" t="s">
        <v>651</v>
      </c>
      <c r="H96" s="70" t="s">
        <v>652</v>
      </c>
      <c r="I96" s="70"/>
      <c r="J96" s="59"/>
    </row>
    <row r="97" spans="1:10" ht="76.5" customHeight="1" x14ac:dyDescent="0.25">
      <c r="A97" s="153"/>
      <c r="B97" s="153"/>
      <c r="C97" s="58" t="s">
        <v>168</v>
      </c>
      <c r="D97" s="148" t="s">
        <v>29</v>
      </c>
      <c r="E97" s="149"/>
      <c r="F97" s="70" t="s">
        <v>653</v>
      </c>
      <c r="G97" s="87" t="s">
        <v>654</v>
      </c>
      <c r="H97" s="70" t="s">
        <v>655</v>
      </c>
      <c r="I97" s="70" t="s">
        <v>656</v>
      </c>
      <c r="J97" s="59"/>
    </row>
    <row r="98" spans="1:10" ht="76.5" customHeight="1" x14ac:dyDescent="0.25">
      <c r="A98" s="153"/>
      <c r="B98" s="153"/>
      <c r="C98" s="58" t="s">
        <v>170</v>
      </c>
      <c r="D98" s="148" t="s">
        <v>657</v>
      </c>
      <c r="E98" s="149"/>
      <c r="F98" s="70" t="s">
        <v>658</v>
      </c>
      <c r="G98" s="87" t="s">
        <v>659</v>
      </c>
      <c r="H98" s="70" t="s">
        <v>660</v>
      </c>
      <c r="I98" s="70" t="s">
        <v>661</v>
      </c>
      <c r="J98" s="59"/>
    </row>
    <row r="99" spans="1:10" ht="94.5" customHeight="1" thickBot="1" x14ac:dyDescent="0.3">
      <c r="A99" s="153"/>
      <c r="B99" s="173"/>
      <c r="C99" s="62" t="s">
        <v>171</v>
      </c>
      <c r="D99" s="151" t="s">
        <v>662</v>
      </c>
      <c r="E99" s="152"/>
      <c r="F99" s="72" t="s">
        <v>663</v>
      </c>
      <c r="G99" s="88" t="s">
        <v>664</v>
      </c>
      <c r="H99" s="72" t="s">
        <v>665</v>
      </c>
      <c r="I99" s="72"/>
      <c r="J99" s="75"/>
    </row>
    <row r="100" spans="1:10" ht="150" x14ac:dyDescent="0.25">
      <c r="A100" s="153"/>
      <c r="B100" s="160" t="s">
        <v>172</v>
      </c>
      <c r="C100" s="55" t="s">
        <v>173</v>
      </c>
      <c r="D100" s="145" t="s">
        <v>666</v>
      </c>
      <c r="E100" s="146"/>
      <c r="F100" s="73" t="s">
        <v>667</v>
      </c>
      <c r="G100" s="86" t="s">
        <v>668</v>
      </c>
      <c r="H100" s="73" t="s">
        <v>652</v>
      </c>
      <c r="I100" s="73"/>
      <c r="J100" s="56"/>
    </row>
    <row r="101" spans="1:10" ht="195" x14ac:dyDescent="0.25">
      <c r="A101" s="153"/>
      <c r="B101" s="161"/>
      <c r="C101" s="58" t="s">
        <v>137</v>
      </c>
      <c r="D101" s="148" t="s">
        <v>669</v>
      </c>
      <c r="E101" s="149"/>
      <c r="F101" s="70" t="s">
        <v>670</v>
      </c>
      <c r="G101" s="87" t="s">
        <v>591</v>
      </c>
      <c r="H101" s="70" t="s">
        <v>463</v>
      </c>
      <c r="I101" s="70" t="s">
        <v>671</v>
      </c>
      <c r="J101" s="59"/>
    </row>
    <row r="102" spans="1:10" ht="77.25" customHeight="1" x14ac:dyDescent="0.25">
      <c r="A102" s="153"/>
      <c r="B102" s="161"/>
      <c r="C102" s="58" t="s">
        <v>174</v>
      </c>
      <c r="D102" s="148" t="s">
        <v>672</v>
      </c>
      <c r="E102" s="149"/>
      <c r="F102" s="70" t="s">
        <v>673</v>
      </c>
      <c r="G102" s="87" t="s">
        <v>674</v>
      </c>
      <c r="H102" s="70" t="s">
        <v>675</v>
      </c>
      <c r="I102" s="70"/>
      <c r="J102" s="59"/>
    </row>
    <row r="103" spans="1:10" ht="77.25" customHeight="1" x14ac:dyDescent="0.25">
      <c r="A103" s="153"/>
      <c r="B103" s="161"/>
      <c r="C103" s="58" t="s">
        <v>175</v>
      </c>
      <c r="D103" s="148" t="s">
        <v>36</v>
      </c>
      <c r="E103" s="149"/>
      <c r="F103" s="70" t="s">
        <v>676</v>
      </c>
      <c r="G103" s="87" t="s">
        <v>677</v>
      </c>
      <c r="H103" s="70" t="s">
        <v>678</v>
      </c>
      <c r="I103" s="70" t="s">
        <v>679</v>
      </c>
      <c r="J103" s="59"/>
    </row>
    <row r="104" spans="1:10" ht="120" x14ac:dyDescent="0.25">
      <c r="A104" s="153"/>
      <c r="B104" s="161"/>
      <c r="C104" s="58" t="s">
        <v>144</v>
      </c>
      <c r="D104" s="148" t="s">
        <v>680</v>
      </c>
      <c r="E104" s="149"/>
      <c r="F104" s="70" t="s">
        <v>681</v>
      </c>
      <c r="G104" s="87" t="s">
        <v>608</v>
      </c>
      <c r="H104" s="70" t="s">
        <v>609</v>
      </c>
      <c r="I104" s="70"/>
      <c r="J104" s="59"/>
    </row>
    <row r="105" spans="1:10" ht="60.75" customHeight="1" x14ac:dyDescent="0.25">
      <c r="A105" s="153"/>
      <c r="B105" s="161"/>
      <c r="C105" s="58" t="s">
        <v>148</v>
      </c>
      <c r="D105" s="148" t="s">
        <v>682</v>
      </c>
      <c r="E105" s="149"/>
      <c r="F105" s="70" t="s">
        <v>683</v>
      </c>
      <c r="G105" s="87" t="s">
        <v>623</v>
      </c>
      <c r="H105" s="70" t="s">
        <v>684</v>
      </c>
      <c r="I105" s="70"/>
      <c r="J105" s="59"/>
    </row>
    <row r="106" spans="1:10" ht="150" x14ac:dyDescent="0.25">
      <c r="A106" s="153"/>
      <c r="B106" s="161"/>
      <c r="C106" s="58" t="s">
        <v>168</v>
      </c>
      <c r="D106" s="148" t="s">
        <v>685</v>
      </c>
      <c r="E106" s="149"/>
      <c r="F106" s="70" t="s">
        <v>686</v>
      </c>
      <c r="G106" s="87" t="s">
        <v>687</v>
      </c>
      <c r="H106" s="70" t="s">
        <v>688</v>
      </c>
      <c r="I106" s="70"/>
      <c r="J106" s="59"/>
    </row>
    <row r="107" spans="1:10" ht="97.5" customHeight="1" thickBot="1" x14ac:dyDescent="0.3">
      <c r="A107" s="153"/>
      <c r="B107" s="162"/>
      <c r="C107" s="62" t="s">
        <v>180</v>
      </c>
      <c r="D107" s="151" t="s">
        <v>689</v>
      </c>
      <c r="E107" s="152"/>
      <c r="F107" s="72" t="s">
        <v>690</v>
      </c>
      <c r="G107" s="88" t="s">
        <v>691</v>
      </c>
      <c r="H107" s="70" t="s">
        <v>655</v>
      </c>
      <c r="I107" s="72" t="s">
        <v>692</v>
      </c>
      <c r="J107" s="75"/>
    </row>
    <row r="108" spans="1:10" ht="91.5" customHeight="1" thickBot="1" x14ac:dyDescent="0.3">
      <c r="A108" s="153"/>
      <c r="B108" s="160" t="s">
        <v>176</v>
      </c>
      <c r="C108" s="55" t="s">
        <v>182</v>
      </c>
      <c r="D108" s="145" t="s">
        <v>42</v>
      </c>
      <c r="E108" s="146"/>
      <c r="F108" s="73" t="s">
        <v>693</v>
      </c>
      <c r="G108" s="86" t="s">
        <v>694</v>
      </c>
      <c r="H108" s="73" t="s">
        <v>695</v>
      </c>
      <c r="I108" s="70" t="s">
        <v>696</v>
      </c>
      <c r="J108" s="56"/>
    </row>
    <row r="109" spans="1:10" ht="77.25" customHeight="1" x14ac:dyDescent="0.25">
      <c r="A109" s="153"/>
      <c r="B109" s="161"/>
      <c r="C109" s="58" t="s">
        <v>184</v>
      </c>
      <c r="D109" s="148" t="s">
        <v>697</v>
      </c>
      <c r="E109" s="149"/>
      <c r="F109" s="70" t="s">
        <v>698</v>
      </c>
      <c r="G109" s="87" t="s">
        <v>699</v>
      </c>
      <c r="H109" s="73" t="s">
        <v>700</v>
      </c>
      <c r="I109" s="70" t="s">
        <v>701</v>
      </c>
      <c r="J109" s="59"/>
    </row>
    <row r="110" spans="1:10" ht="135" x14ac:dyDescent="0.25">
      <c r="A110" s="153"/>
      <c r="B110" s="161"/>
      <c r="C110" s="58" t="s">
        <v>186</v>
      </c>
      <c r="D110" s="148" t="s">
        <v>645</v>
      </c>
      <c r="E110" s="149"/>
      <c r="F110" s="70" t="s">
        <v>702</v>
      </c>
      <c r="G110" s="87" t="s">
        <v>647</v>
      </c>
      <c r="H110" s="70" t="s">
        <v>703</v>
      </c>
      <c r="I110" s="70" t="s">
        <v>696</v>
      </c>
      <c r="J110" s="59"/>
    </row>
    <row r="111" spans="1:10" ht="45.75" customHeight="1" x14ac:dyDescent="0.25">
      <c r="A111" s="153"/>
      <c r="B111" s="161"/>
      <c r="C111" s="58" t="s">
        <v>188</v>
      </c>
      <c r="D111" s="148" t="s">
        <v>704</v>
      </c>
      <c r="E111" s="149"/>
      <c r="F111" s="70" t="s">
        <v>705</v>
      </c>
      <c r="G111" s="87" t="s">
        <v>706</v>
      </c>
      <c r="H111" s="70" t="s">
        <v>707</v>
      </c>
      <c r="I111" s="70" t="s">
        <v>696</v>
      </c>
      <c r="J111" s="59"/>
    </row>
    <row r="112" spans="1:10" ht="240.75" thickBot="1" x14ac:dyDescent="0.3">
      <c r="A112" s="153"/>
      <c r="B112" s="162"/>
      <c r="C112" s="62" t="s">
        <v>168</v>
      </c>
      <c r="D112" s="151" t="s">
        <v>708</v>
      </c>
      <c r="E112" s="152"/>
      <c r="F112" s="70" t="s">
        <v>653</v>
      </c>
      <c r="G112" s="87" t="s">
        <v>709</v>
      </c>
      <c r="H112" s="70" t="s">
        <v>655</v>
      </c>
      <c r="I112" s="70" t="s">
        <v>347</v>
      </c>
      <c r="J112" s="75"/>
    </row>
    <row r="113" spans="1:10" ht="270" x14ac:dyDescent="0.25">
      <c r="A113" s="153"/>
      <c r="B113" s="160" t="s">
        <v>177</v>
      </c>
      <c r="C113" s="55" t="s">
        <v>190</v>
      </c>
      <c r="D113" s="145" t="s">
        <v>710</v>
      </c>
      <c r="E113" s="146"/>
      <c r="F113" s="73" t="s">
        <v>711</v>
      </c>
      <c r="G113" s="86" t="s">
        <v>712</v>
      </c>
      <c r="H113" s="73" t="s">
        <v>713</v>
      </c>
      <c r="I113" s="73"/>
      <c r="J113" s="56"/>
    </row>
    <row r="114" spans="1:10" ht="62.25" customHeight="1" x14ac:dyDescent="0.25">
      <c r="A114" s="153"/>
      <c r="B114" s="161"/>
      <c r="C114" s="58" t="s">
        <v>191</v>
      </c>
      <c r="D114" s="148" t="s">
        <v>714</v>
      </c>
      <c r="E114" s="149"/>
      <c r="F114" s="70" t="s">
        <v>715</v>
      </c>
      <c r="G114" s="87" t="s">
        <v>716</v>
      </c>
      <c r="H114" s="70" t="s">
        <v>717</v>
      </c>
      <c r="I114" s="70" t="s">
        <v>718</v>
      </c>
      <c r="J114" s="59"/>
    </row>
    <row r="115" spans="1:10" ht="285" x14ac:dyDescent="0.25">
      <c r="A115" s="153"/>
      <c r="B115" s="161"/>
      <c r="C115" s="58" t="s">
        <v>192</v>
      </c>
      <c r="D115" s="148" t="s">
        <v>719</v>
      </c>
      <c r="E115" s="149"/>
      <c r="F115" s="70" t="s">
        <v>720</v>
      </c>
      <c r="G115" s="87" t="s">
        <v>721</v>
      </c>
      <c r="H115" s="87" t="s">
        <v>678</v>
      </c>
      <c r="I115" s="70" t="s">
        <v>434</v>
      </c>
      <c r="J115" s="59"/>
    </row>
    <row r="116" spans="1:10" ht="63.75" customHeight="1" x14ac:dyDescent="0.25">
      <c r="A116" s="153"/>
      <c r="B116" s="161"/>
      <c r="C116" s="58" t="s">
        <v>193</v>
      </c>
      <c r="D116" s="148" t="s">
        <v>722</v>
      </c>
      <c r="E116" s="149"/>
      <c r="F116" s="70" t="s">
        <v>723</v>
      </c>
      <c r="G116" s="87" t="s">
        <v>724</v>
      </c>
      <c r="H116" s="70" t="s">
        <v>725</v>
      </c>
      <c r="I116" s="70" t="s">
        <v>434</v>
      </c>
      <c r="J116" s="59"/>
    </row>
    <row r="117" spans="1:10" ht="63" customHeight="1" x14ac:dyDescent="0.25">
      <c r="A117" s="153"/>
      <c r="B117" s="161"/>
      <c r="C117" s="58" t="s">
        <v>194</v>
      </c>
      <c r="D117" s="148" t="s">
        <v>722</v>
      </c>
      <c r="E117" s="149"/>
      <c r="F117" s="70" t="s">
        <v>723</v>
      </c>
      <c r="G117" s="87" t="s">
        <v>724</v>
      </c>
      <c r="H117" s="70" t="s">
        <v>725</v>
      </c>
      <c r="I117" s="70" t="s">
        <v>434</v>
      </c>
      <c r="J117" s="59"/>
    </row>
    <row r="118" spans="1:10" ht="285" x14ac:dyDescent="0.25">
      <c r="A118" s="153"/>
      <c r="B118" s="161"/>
      <c r="C118" s="58" t="s">
        <v>175</v>
      </c>
      <c r="D118" s="148" t="s">
        <v>726</v>
      </c>
      <c r="E118" s="149"/>
      <c r="F118" s="70" t="s">
        <v>727</v>
      </c>
      <c r="G118" s="87" t="s">
        <v>721</v>
      </c>
      <c r="H118" s="87" t="s">
        <v>678</v>
      </c>
      <c r="I118" s="70"/>
      <c r="J118" s="59"/>
    </row>
    <row r="119" spans="1:10" ht="60" customHeight="1" x14ac:dyDescent="0.25">
      <c r="A119" s="153"/>
      <c r="B119" s="161"/>
      <c r="C119" s="58" t="s">
        <v>168</v>
      </c>
      <c r="D119" s="148" t="s">
        <v>728</v>
      </c>
      <c r="E119" s="149"/>
      <c r="F119" s="70" t="s">
        <v>723</v>
      </c>
      <c r="G119" s="87" t="s">
        <v>729</v>
      </c>
      <c r="H119" s="87" t="s">
        <v>678</v>
      </c>
      <c r="I119" s="70"/>
      <c r="J119" s="59"/>
    </row>
    <row r="120" spans="1:10" ht="90" customHeight="1" x14ac:dyDescent="0.25">
      <c r="A120" s="153"/>
      <c r="B120" s="161"/>
      <c r="C120" s="58" t="s">
        <v>195</v>
      </c>
      <c r="D120" s="148" t="s">
        <v>730</v>
      </c>
      <c r="E120" s="149"/>
      <c r="F120" s="70" t="s">
        <v>731</v>
      </c>
      <c r="G120" s="87" t="s">
        <v>732</v>
      </c>
      <c r="H120" s="70" t="s">
        <v>733</v>
      </c>
      <c r="I120" s="70"/>
      <c r="J120" s="59"/>
    </row>
    <row r="121" spans="1:10" ht="64.5" customHeight="1" thickBot="1" x14ac:dyDescent="0.3">
      <c r="A121" s="153"/>
      <c r="B121" s="162"/>
      <c r="C121" s="62" t="s">
        <v>196</v>
      </c>
      <c r="D121" s="148" t="s">
        <v>734</v>
      </c>
      <c r="E121" s="149"/>
      <c r="F121" s="70" t="s">
        <v>731</v>
      </c>
      <c r="G121" s="88" t="s">
        <v>735</v>
      </c>
      <c r="H121" s="70" t="s">
        <v>725</v>
      </c>
      <c r="I121" s="72" t="s">
        <v>538</v>
      </c>
      <c r="J121" s="75"/>
    </row>
    <row r="122" spans="1:10" ht="76.5" customHeight="1" thickBot="1" x14ac:dyDescent="0.3">
      <c r="A122" s="153"/>
      <c r="B122" s="160" t="s">
        <v>178</v>
      </c>
      <c r="C122" s="55" t="s">
        <v>197</v>
      </c>
      <c r="D122" s="145" t="s">
        <v>351</v>
      </c>
      <c r="E122" s="146"/>
      <c r="F122" s="73" t="s">
        <v>736</v>
      </c>
      <c r="G122" s="86" t="s">
        <v>737</v>
      </c>
      <c r="H122" s="70" t="s">
        <v>725</v>
      </c>
      <c r="I122" s="73"/>
      <c r="J122" s="56"/>
    </row>
    <row r="123" spans="1:10" ht="67.5" customHeight="1" x14ac:dyDescent="0.25">
      <c r="A123" s="153"/>
      <c r="B123" s="161"/>
      <c r="C123" s="58" t="s">
        <v>198</v>
      </c>
      <c r="D123" s="148" t="s">
        <v>738</v>
      </c>
      <c r="E123" s="149"/>
      <c r="F123" s="73" t="s">
        <v>739</v>
      </c>
      <c r="G123" s="87" t="s">
        <v>740</v>
      </c>
      <c r="H123" s="70" t="s">
        <v>725</v>
      </c>
      <c r="I123" s="70"/>
      <c r="J123" s="59"/>
    </row>
    <row r="124" spans="1:10" ht="81" customHeight="1" thickBot="1" x14ac:dyDescent="0.3">
      <c r="A124" s="153"/>
      <c r="B124" s="162"/>
      <c r="C124" s="62" t="s">
        <v>199</v>
      </c>
      <c r="D124" s="151" t="s">
        <v>741</v>
      </c>
      <c r="E124" s="152"/>
      <c r="F124" s="72" t="s">
        <v>742</v>
      </c>
      <c r="G124" s="88" t="s">
        <v>743</v>
      </c>
      <c r="H124" s="70" t="s">
        <v>744</v>
      </c>
      <c r="I124" s="72"/>
      <c r="J124" s="75"/>
    </row>
    <row r="125" spans="1:10" ht="90" customHeight="1" x14ac:dyDescent="0.25">
      <c r="A125" s="153"/>
      <c r="B125" s="160" t="s">
        <v>179</v>
      </c>
      <c r="C125" s="55" t="s">
        <v>137</v>
      </c>
      <c r="D125" s="145" t="s">
        <v>354</v>
      </c>
      <c r="E125" s="146"/>
      <c r="F125" s="73" t="s">
        <v>355</v>
      </c>
      <c r="G125" s="86" t="s">
        <v>745</v>
      </c>
      <c r="H125" s="73" t="s">
        <v>655</v>
      </c>
      <c r="I125" s="73"/>
      <c r="J125" s="56"/>
    </row>
    <row r="126" spans="1:10" ht="409.5" x14ac:dyDescent="0.25">
      <c r="A126" s="153"/>
      <c r="B126" s="161"/>
      <c r="C126" s="58" t="s">
        <v>175</v>
      </c>
      <c r="D126" s="148" t="s">
        <v>746</v>
      </c>
      <c r="E126" s="149"/>
      <c r="F126" s="70" t="s">
        <v>747</v>
      </c>
      <c r="G126" s="87" t="s">
        <v>748</v>
      </c>
      <c r="H126" s="87" t="s">
        <v>678</v>
      </c>
      <c r="I126" s="70"/>
      <c r="J126" s="59"/>
    </row>
    <row r="127" spans="1:10" ht="84.75" customHeight="1" x14ac:dyDescent="0.25">
      <c r="A127" s="153"/>
      <c r="B127" s="161"/>
      <c r="C127" s="58" t="s">
        <v>200</v>
      </c>
      <c r="D127" s="148" t="s">
        <v>749</v>
      </c>
      <c r="E127" s="149"/>
      <c r="F127" s="70" t="s">
        <v>750</v>
      </c>
      <c r="G127" s="87" t="s">
        <v>751</v>
      </c>
      <c r="H127" s="70" t="s">
        <v>520</v>
      </c>
      <c r="I127" s="70" t="s">
        <v>752</v>
      </c>
      <c r="J127" s="59"/>
    </row>
    <row r="128" spans="1:10" ht="225.75" thickBot="1" x14ac:dyDescent="0.3">
      <c r="A128" s="153"/>
      <c r="B128" s="162"/>
      <c r="C128" s="62" t="s">
        <v>201</v>
      </c>
      <c r="D128" s="151" t="s">
        <v>753</v>
      </c>
      <c r="E128" s="152"/>
      <c r="F128" s="72" t="s">
        <v>754</v>
      </c>
      <c r="G128" s="88" t="s">
        <v>755</v>
      </c>
      <c r="H128" s="72" t="s">
        <v>756</v>
      </c>
      <c r="I128" s="72" t="s">
        <v>757</v>
      </c>
      <c r="J128" s="75"/>
    </row>
    <row r="129" spans="1:10" ht="165" x14ac:dyDescent="0.25">
      <c r="A129" s="153"/>
      <c r="B129" s="160" t="s">
        <v>181</v>
      </c>
      <c r="C129" s="55" t="s">
        <v>137</v>
      </c>
      <c r="D129" s="145" t="s">
        <v>758</v>
      </c>
      <c r="E129" s="146"/>
      <c r="F129" s="73" t="s">
        <v>759</v>
      </c>
      <c r="G129" s="86" t="s">
        <v>760</v>
      </c>
      <c r="H129" s="73" t="s">
        <v>655</v>
      </c>
      <c r="I129" s="73"/>
      <c r="J129" s="56"/>
    </row>
    <row r="130" spans="1:10" ht="82.5" customHeight="1" x14ac:dyDescent="0.25">
      <c r="A130" s="153"/>
      <c r="B130" s="161"/>
      <c r="C130" s="58" t="s">
        <v>202</v>
      </c>
      <c r="D130" s="148" t="s">
        <v>761</v>
      </c>
      <c r="E130" s="149"/>
      <c r="F130" s="70" t="s">
        <v>762</v>
      </c>
      <c r="G130" s="87" t="s">
        <v>763</v>
      </c>
      <c r="H130" s="70" t="s">
        <v>764</v>
      </c>
      <c r="I130" s="70" t="s">
        <v>661</v>
      </c>
      <c r="J130" s="59"/>
    </row>
    <row r="131" spans="1:10" ht="124.5" customHeight="1" thickBot="1" x14ac:dyDescent="0.3">
      <c r="A131" s="153"/>
      <c r="B131" s="162"/>
      <c r="C131" s="62" t="s">
        <v>203</v>
      </c>
      <c r="D131" s="151" t="s">
        <v>765</v>
      </c>
      <c r="E131" s="152"/>
      <c r="F131" s="72" t="s">
        <v>766</v>
      </c>
      <c r="G131" s="88" t="s">
        <v>767</v>
      </c>
      <c r="H131" s="72" t="s">
        <v>764</v>
      </c>
      <c r="I131" s="72"/>
      <c r="J131" s="75"/>
    </row>
    <row r="132" spans="1:10" ht="165" x14ac:dyDescent="0.25">
      <c r="A132" s="153"/>
      <c r="B132" s="160" t="s">
        <v>360</v>
      </c>
      <c r="C132" s="77" t="s">
        <v>204</v>
      </c>
      <c r="D132" s="145" t="s">
        <v>768</v>
      </c>
      <c r="E132" s="146"/>
      <c r="F132" s="73" t="s">
        <v>769</v>
      </c>
      <c r="G132" s="73" t="s">
        <v>770</v>
      </c>
      <c r="H132" s="66" t="s">
        <v>771</v>
      </c>
      <c r="I132" s="73" t="s">
        <v>772</v>
      </c>
      <c r="J132" s="56"/>
    </row>
    <row r="133" spans="1:10" ht="135" x14ac:dyDescent="0.25">
      <c r="A133" s="153"/>
      <c r="B133" s="161"/>
      <c r="C133" s="67" t="s">
        <v>205</v>
      </c>
      <c r="D133" s="148" t="s">
        <v>773</v>
      </c>
      <c r="E133" s="149"/>
      <c r="F133" s="70" t="s">
        <v>774</v>
      </c>
      <c r="G133" s="70" t="s">
        <v>775</v>
      </c>
      <c r="H133" s="94" t="s">
        <v>463</v>
      </c>
      <c r="I133" s="70" t="s">
        <v>776</v>
      </c>
      <c r="J133" s="59"/>
    </row>
    <row r="134" spans="1:10" ht="270" x14ac:dyDescent="0.25">
      <c r="A134" s="153"/>
      <c r="B134" s="161"/>
      <c r="C134" s="67" t="s">
        <v>206</v>
      </c>
      <c r="D134" s="148" t="s">
        <v>777</v>
      </c>
      <c r="E134" s="149"/>
      <c r="F134" s="70" t="s">
        <v>778</v>
      </c>
      <c r="G134" s="70" t="s">
        <v>779</v>
      </c>
      <c r="H134" s="94" t="s">
        <v>780</v>
      </c>
      <c r="I134" s="70" t="s">
        <v>772</v>
      </c>
      <c r="J134" s="59"/>
    </row>
    <row r="135" spans="1:10" ht="165" x14ac:dyDescent="0.25">
      <c r="A135" s="153"/>
      <c r="B135" s="161"/>
      <c r="C135" s="67" t="s">
        <v>147</v>
      </c>
      <c r="D135" s="148" t="s">
        <v>781</v>
      </c>
      <c r="E135" s="149"/>
      <c r="F135" s="70" t="s">
        <v>782</v>
      </c>
      <c r="G135" s="70" t="s">
        <v>783</v>
      </c>
      <c r="H135" s="94" t="s">
        <v>784</v>
      </c>
      <c r="I135" s="70" t="s">
        <v>785</v>
      </c>
      <c r="J135" s="59"/>
    </row>
    <row r="136" spans="1:10" ht="101.25" customHeight="1" x14ac:dyDescent="0.25">
      <c r="A136" s="153"/>
      <c r="B136" s="161"/>
      <c r="C136" s="67" t="s">
        <v>207</v>
      </c>
      <c r="D136" s="148" t="s">
        <v>786</v>
      </c>
      <c r="E136" s="149"/>
      <c r="F136" s="70" t="s">
        <v>787</v>
      </c>
      <c r="G136" s="70" t="s">
        <v>788</v>
      </c>
      <c r="H136" s="94" t="s">
        <v>789</v>
      </c>
      <c r="I136" s="70" t="s">
        <v>757</v>
      </c>
      <c r="J136" s="59"/>
    </row>
    <row r="137" spans="1:10" ht="105.75" thickBot="1" x14ac:dyDescent="0.3">
      <c r="A137" s="153"/>
      <c r="B137" s="162"/>
      <c r="C137" s="68" t="s">
        <v>208</v>
      </c>
      <c r="D137" s="151" t="s">
        <v>790</v>
      </c>
      <c r="E137" s="152"/>
      <c r="F137" s="72" t="s">
        <v>791</v>
      </c>
      <c r="G137" s="72" t="s">
        <v>792</v>
      </c>
      <c r="H137" s="94" t="s">
        <v>789</v>
      </c>
      <c r="I137" s="72" t="s">
        <v>793</v>
      </c>
      <c r="J137" s="75"/>
    </row>
    <row r="138" spans="1:10" ht="80.25" customHeight="1" x14ac:dyDescent="0.25">
      <c r="A138" s="153"/>
      <c r="B138" s="172" t="s">
        <v>794</v>
      </c>
      <c r="C138" s="77" t="s">
        <v>209</v>
      </c>
      <c r="D138" s="145" t="s">
        <v>795</v>
      </c>
      <c r="E138" s="146"/>
      <c r="F138" s="97" t="s">
        <v>796</v>
      </c>
      <c r="G138" s="86" t="s">
        <v>797</v>
      </c>
      <c r="H138" s="73" t="s">
        <v>798</v>
      </c>
      <c r="I138" s="73" t="s">
        <v>799</v>
      </c>
      <c r="J138" s="56"/>
    </row>
    <row r="139" spans="1:10" ht="61.5" customHeight="1" x14ac:dyDescent="0.25">
      <c r="A139" s="153"/>
      <c r="B139" s="153"/>
      <c r="C139" s="67" t="s">
        <v>210</v>
      </c>
      <c r="D139" s="148" t="s">
        <v>800</v>
      </c>
      <c r="E139" s="149"/>
      <c r="F139" s="94" t="s">
        <v>801</v>
      </c>
      <c r="G139" s="87" t="s">
        <v>802</v>
      </c>
      <c r="H139" s="70" t="s">
        <v>803</v>
      </c>
      <c r="I139" s="70" t="s">
        <v>804</v>
      </c>
      <c r="J139" s="59"/>
    </row>
    <row r="140" spans="1:10" ht="89.25" customHeight="1" x14ac:dyDescent="0.25">
      <c r="A140" s="153"/>
      <c r="B140" s="153"/>
      <c r="C140" s="67" t="s">
        <v>211</v>
      </c>
      <c r="D140" s="148" t="s">
        <v>805</v>
      </c>
      <c r="E140" s="149"/>
      <c r="F140" s="94" t="s">
        <v>806</v>
      </c>
      <c r="G140" s="87" t="s">
        <v>807</v>
      </c>
      <c r="H140" s="71" t="s">
        <v>808</v>
      </c>
      <c r="I140" s="70" t="s">
        <v>809</v>
      </c>
      <c r="J140" s="59"/>
    </row>
    <row r="141" spans="1:10" ht="64.5" customHeight="1" x14ac:dyDescent="0.25">
      <c r="A141" s="153"/>
      <c r="B141" s="153"/>
      <c r="C141" s="67" t="s">
        <v>212</v>
      </c>
      <c r="D141" s="148" t="s">
        <v>810</v>
      </c>
      <c r="E141" s="149"/>
      <c r="F141" s="94" t="s">
        <v>811</v>
      </c>
      <c r="G141" s="87" t="s">
        <v>812</v>
      </c>
      <c r="H141" s="71"/>
      <c r="I141" s="70"/>
      <c r="J141" s="59"/>
    </row>
    <row r="142" spans="1:10" ht="82.5" customHeight="1" x14ac:dyDescent="0.25">
      <c r="A142" s="153"/>
      <c r="B142" s="153"/>
      <c r="C142" s="67" t="s">
        <v>213</v>
      </c>
      <c r="D142" s="148" t="s">
        <v>813</v>
      </c>
      <c r="E142" s="149"/>
      <c r="F142" s="94" t="s">
        <v>814</v>
      </c>
      <c r="G142" s="87" t="s">
        <v>815</v>
      </c>
      <c r="H142" s="70" t="s">
        <v>816</v>
      </c>
      <c r="I142" s="70" t="s">
        <v>817</v>
      </c>
      <c r="J142" s="59"/>
    </row>
    <row r="143" spans="1:10" ht="63" customHeight="1" thickBot="1" x14ac:dyDescent="0.3">
      <c r="A143" s="153"/>
      <c r="B143" s="173"/>
      <c r="C143" s="68" t="s">
        <v>175</v>
      </c>
      <c r="D143" s="151" t="s">
        <v>818</v>
      </c>
      <c r="E143" s="152"/>
      <c r="F143" s="95" t="s">
        <v>819</v>
      </c>
      <c r="G143" s="88" t="s">
        <v>820</v>
      </c>
      <c r="H143" s="72" t="s">
        <v>821</v>
      </c>
      <c r="I143" s="72" t="s">
        <v>817</v>
      </c>
      <c r="J143" s="75"/>
    </row>
    <row r="144" spans="1:10" ht="195" x14ac:dyDescent="0.25">
      <c r="A144" s="153"/>
      <c r="B144" s="160" t="s">
        <v>187</v>
      </c>
      <c r="C144" s="58" t="s">
        <v>214</v>
      </c>
      <c r="D144" s="148" t="s">
        <v>11</v>
      </c>
      <c r="E144" s="149"/>
      <c r="F144" s="70" t="s">
        <v>822</v>
      </c>
      <c r="G144" s="87" t="s">
        <v>823</v>
      </c>
      <c r="H144" s="70" t="s">
        <v>583</v>
      </c>
      <c r="I144" s="70"/>
      <c r="J144" s="56"/>
    </row>
    <row r="145" spans="1:10" ht="89.25" customHeight="1" x14ac:dyDescent="0.25">
      <c r="A145" s="153"/>
      <c r="B145" s="161"/>
      <c r="C145" s="58" t="s">
        <v>137</v>
      </c>
      <c r="D145" s="148" t="s">
        <v>824</v>
      </c>
      <c r="E145" s="149"/>
      <c r="F145" s="70" t="s">
        <v>670</v>
      </c>
      <c r="G145" s="87" t="s">
        <v>825</v>
      </c>
      <c r="H145" s="70" t="s">
        <v>463</v>
      </c>
      <c r="I145" s="70" t="s">
        <v>826</v>
      </c>
      <c r="J145" s="59"/>
    </row>
    <row r="146" spans="1:10" ht="270" x14ac:dyDescent="0.25">
      <c r="A146" s="153"/>
      <c r="B146" s="161"/>
      <c r="C146" s="58" t="s">
        <v>215</v>
      </c>
      <c r="D146" s="148" t="s">
        <v>827</v>
      </c>
      <c r="E146" s="149"/>
      <c r="F146" s="70" t="s">
        <v>828</v>
      </c>
      <c r="G146" s="87" t="s">
        <v>829</v>
      </c>
      <c r="H146" s="70" t="s">
        <v>510</v>
      </c>
      <c r="I146" s="70" t="s">
        <v>830</v>
      </c>
      <c r="J146" s="59"/>
    </row>
    <row r="147" spans="1:10" ht="375.75" thickBot="1" x14ac:dyDescent="0.3">
      <c r="A147" s="173"/>
      <c r="B147" s="162"/>
      <c r="C147" s="62" t="s">
        <v>174</v>
      </c>
      <c r="D147" s="148" t="s">
        <v>672</v>
      </c>
      <c r="E147" s="149"/>
      <c r="F147" s="70" t="s">
        <v>831</v>
      </c>
      <c r="G147" s="87" t="s">
        <v>832</v>
      </c>
      <c r="H147" s="70" t="s">
        <v>675</v>
      </c>
      <c r="I147" s="72"/>
      <c r="J147" s="75"/>
    </row>
    <row r="148" spans="1:10" ht="360" x14ac:dyDescent="0.25">
      <c r="A148" s="160" t="s">
        <v>138</v>
      </c>
      <c r="B148" s="177" t="s">
        <v>158</v>
      </c>
      <c r="C148" s="77" t="s">
        <v>260</v>
      </c>
      <c r="D148" s="145" t="s">
        <v>833</v>
      </c>
      <c r="E148" s="146"/>
      <c r="F148" s="73" t="s">
        <v>383</v>
      </c>
      <c r="G148" s="86" t="s">
        <v>834</v>
      </c>
      <c r="H148" s="73" t="s">
        <v>835</v>
      </c>
      <c r="I148" s="73" t="s">
        <v>386</v>
      </c>
      <c r="J148" s="56" t="s">
        <v>291</v>
      </c>
    </row>
    <row r="149" spans="1:10" ht="79.5" customHeight="1" x14ac:dyDescent="0.25">
      <c r="A149" s="161"/>
      <c r="B149" s="178"/>
      <c r="C149" s="67" t="s">
        <v>209</v>
      </c>
      <c r="D149" s="148" t="s">
        <v>836</v>
      </c>
      <c r="E149" s="149"/>
      <c r="F149" s="70" t="s">
        <v>837</v>
      </c>
      <c r="G149" s="87" t="s">
        <v>838</v>
      </c>
      <c r="H149" s="70" t="s">
        <v>839</v>
      </c>
      <c r="I149" s="70" t="s">
        <v>840</v>
      </c>
      <c r="J149" s="59" t="s">
        <v>278</v>
      </c>
    </row>
    <row r="150" spans="1:10" ht="375" x14ac:dyDescent="0.25">
      <c r="A150" s="161"/>
      <c r="B150" s="178"/>
      <c r="C150" s="67" t="s">
        <v>261</v>
      </c>
      <c r="D150" s="148" t="s">
        <v>841</v>
      </c>
      <c r="E150" s="149"/>
      <c r="F150" s="70" t="s">
        <v>842</v>
      </c>
      <c r="G150" s="87" t="s">
        <v>843</v>
      </c>
      <c r="H150" s="70" t="s">
        <v>844</v>
      </c>
      <c r="I150" s="70" t="s">
        <v>845</v>
      </c>
      <c r="J150" s="59" t="s">
        <v>416</v>
      </c>
    </row>
    <row r="151" spans="1:10" ht="53.25" customHeight="1" x14ac:dyDescent="0.25">
      <c r="A151" s="161"/>
      <c r="B151" s="178"/>
      <c r="C151" s="67" t="s">
        <v>262</v>
      </c>
      <c r="D151" s="148" t="s">
        <v>846</v>
      </c>
      <c r="E151" s="149"/>
      <c r="F151" s="70" t="s">
        <v>847</v>
      </c>
      <c r="G151" s="87" t="s">
        <v>848</v>
      </c>
      <c r="H151" s="70" t="s">
        <v>849</v>
      </c>
      <c r="I151" s="70" t="s">
        <v>850</v>
      </c>
      <c r="J151" s="59" t="s">
        <v>278</v>
      </c>
    </row>
    <row r="152" spans="1:10" ht="270" x14ac:dyDescent="0.25">
      <c r="A152" s="161"/>
      <c r="B152" s="178"/>
      <c r="C152" s="67" t="s">
        <v>263</v>
      </c>
      <c r="D152" s="148" t="s">
        <v>851</v>
      </c>
      <c r="E152" s="149"/>
      <c r="F152" s="70" t="s">
        <v>852</v>
      </c>
      <c r="G152" s="87" t="s">
        <v>853</v>
      </c>
      <c r="H152" s="70" t="s">
        <v>854</v>
      </c>
      <c r="I152" s="70" t="s">
        <v>855</v>
      </c>
      <c r="J152" s="59" t="s">
        <v>291</v>
      </c>
    </row>
    <row r="153" spans="1:10" ht="300" x14ac:dyDescent="0.25">
      <c r="A153" s="161"/>
      <c r="B153" s="178"/>
      <c r="C153" s="67" t="s">
        <v>264</v>
      </c>
      <c r="D153" s="148" t="s">
        <v>856</v>
      </c>
      <c r="E153" s="149"/>
      <c r="F153" s="70" t="s">
        <v>852</v>
      </c>
      <c r="G153" s="87" t="s">
        <v>857</v>
      </c>
      <c r="H153" s="70" t="s">
        <v>858</v>
      </c>
      <c r="I153" s="70" t="s">
        <v>855</v>
      </c>
      <c r="J153" s="59" t="s">
        <v>291</v>
      </c>
    </row>
    <row r="154" spans="1:10" ht="111.75" customHeight="1" x14ac:dyDescent="0.25">
      <c r="A154" s="161"/>
      <c r="B154" s="178"/>
      <c r="C154" s="67" t="s">
        <v>265</v>
      </c>
      <c r="D154" s="148" t="s">
        <v>859</v>
      </c>
      <c r="E154" s="149"/>
      <c r="F154" s="70" t="s">
        <v>860</v>
      </c>
      <c r="G154" s="87" t="s">
        <v>861</v>
      </c>
      <c r="H154" s="70" t="s">
        <v>862</v>
      </c>
      <c r="I154" s="70" t="s">
        <v>855</v>
      </c>
      <c r="J154" s="59" t="s">
        <v>291</v>
      </c>
    </row>
    <row r="155" spans="1:10" ht="315.75" thickBot="1" x14ac:dyDescent="0.3">
      <c r="A155" s="161"/>
      <c r="B155" s="179"/>
      <c r="C155" s="68" t="s">
        <v>266</v>
      </c>
      <c r="D155" s="151" t="s">
        <v>863</v>
      </c>
      <c r="E155" s="152"/>
      <c r="F155" s="72" t="s">
        <v>864</v>
      </c>
      <c r="G155" s="88" t="s">
        <v>865</v>
      </c>
      <c r="H155" s="72" t="s">
        <v>866</v>
      </c>
      <c r="I155" s="72"/>
      <c r="J155" s="75" t="s">
        <v>278</v>
      </c>
    </row>
    <row r="156" spans="1:10" ht="82.5" customHeight="1" thickBot="1" x14ac:dyDescent="0.3">
      <c r="A156" s="161"/>
      <c r="B156" s="60" t="s">
        <v>257</v>
      </c>
      <c r="C156" s="61" t="s">
        <v>258</v>
      </c>
      <c r="D156" s="180" t="s">
        <v>374</v>
      </c>
      <c r="E156" s="181"/>
      <c r="F156" s="69" t="s">
        <v>375</v>
      </c>
      <c r="G156" s="85" t="s">
        <v>867</v>
      </c>
      <c r="H156" s="69" t="s">
        <v>377</v>
      </c>
      <c r="I156" s="69" t="s">
        <v>317</v>
      </c>
      <c r="J156" s="76" t="s">
        <v>278</v>
      </c>
    </row>
    <row r="157" spans="1:10" ht="81" customHeight="1" thickBot="1" x14ac:dyDescent="0.3">
      <c r="A157" s="162"/>
      <c r="B157" s="60" t="s">
        <v>259</v>
      </c>
      <c r="C157" s="61" t="s">
        <v>167</v>
      </c>
      <c r="D157" s="180" t="s">
        <v>378</v>
      </c>
      <c r="E157" s="181"/>
      <c r="F157" s="69" t="s">
        <v>379</v>
      </c>
      <c r="G157" s="85" t="s">
        <v>380</v>
      </c>
      <c r="H157" s="69" t="s">
        <v>381</v>
      </c>
      <c r="I157" s="69" t="s">
        <v>317</v>
      </c>
      <c r="J157" s="76" t="s">
        <v>278</v>
      </c>
    </row>
    <row r="158" spans="1:10" x14ac:dyDescent="0.25">
      <c r="A158" s="3"/>
      <c r="B158" s="2"/>
      <c r="C158" s="57"/>
      <c r="D158" s="66"/>
      <c r="E158" s="66"/>
    </row>
    <row r="159" spans="1:10" x14ac:dyDescent="0.25">
      <c r="B159" s="2"/>
      <c r="C159" s="57"/>
      <c r="D159" s="66"/>
      <c r="E159" s="66"/>
    </row>
    <row r="160" spans="1:10" x14ac:dyDescent="0.25">
      <c r="A160" s="3"/>
      <c r="B160" s="2"/>
      <c r="C160" s="57"/>
      <c r="D160" s="66"/>
      <c r="E160" s="66"/>
    </row>
    <row r="161" spans="3:5" x14ac:dyDescent="0.25">
      <c r="C161" s="57"/>
      <c r="D161" s="66"/>
      <c r="E161" s="66"/>
    </row>
  </sheetData>
  <mergeCells count="180">
    <mergeCell ref="C3:E3"/>
    <mergeCell ref="C4:E4"/>
    <mergeCell ref="C5:E5"/>
    <mergeCell ref="A3:B3"/>
    <mergeCell ref="A4:B4"/>
    <mergeCell ref="A5:B5"/>
    <mergeCell ref="C24:E24"/>
    <mergeCell ref="D138:E138"/>
    <mergeCell ref="D58:E58"/>
    <mergeCell ref="D92:E92"/>
    <mergeCell ref="D66:E66"/>
    <mergeCell ref="D117:E117"/>
    <mergeCell ref="D118:E118"/>
    <mergeCell ref="D119:E119"/>
    <mergeCell ref="D120:E120"/>
    <mergeCell ref="D121:E121"/>
    <mergeCell ref="D122:E122"/>
    <mergeCell ref="D111:E111"/>
    <mergeCell ref="D112:E112"/>
    <mergeCell ref="D113:E113"/>
    <mergeCell ref="D136:E136"/>
    <mergeCell ref="D137:E137"/>
    <mergeCell ref="D105:E105"/>
    <mergeCell ref="D106:E106"/>
    <mergeCell ref="D153:E153"/>
    <mergeCell ref="D154:E154"/>
    <mergeCell ref="D155:E155"/>
    <mergeCell ref="D156:E156"/>
    <mergeCell ref="D157:E157"/>
    <mergeCell ref="D123:E123"/>
    <mergeCell ref="D124:E124"/>
    <mergeCell ref="D125:E125"/>
    <mergeCell ref="D126:E126"/>
    <mergeCell ref="D127:E127"/>
    <mergeCell ref="D128:E128"/>
    <mergeCell ref="D147:E147"/>
    <mergeCell ref="D148:E148"/>
    <mergeCell ref="D149:E149"/>
    <mergeCell ref="D150:E150"/>
    <mergeCell ref="D151:E151"/>
    <mergeCell ref="D152:E152"/>
    <mergeCell ref="D141:E141"/>
    <mergeCell ref="D142:E142"/>
    <mergeCell ref="D143:E143"/>
    <mergeCell ref="D144:E144"/>
    <mergeCell ref="D145:E145"/>
    <mergeCell ref="D146:E146"/>
    <mergeCell ref="D135:E135"/>
    <mergeCell ref="D139:E139"/>
    <mergeCell ref="D140:E140"/>
    <mergeCell ref="D129:E129"/>
    <mergeCell ref="D130:E130"/>
    <mergeCell ref="D131:E131"/>
    <mergeCell ref="D132:E132"/>
    <mergeCell ref="D133:E133"/>
    <mergeCell ref="D134:E134"/>
    <mergeCell ref="D114:E114"/>
    <mergeCell ref="D115:E115"/>
    <mergeCell ref="D116:E116"/>
    <mergeCell ref="D107:E107"/>
    <mergeCell ref="D108:E108"/>
    <mergeCell ref="D109:E109"/>
    <mergeCell ref="D110:E110"/>
    <mergeCell ref="D98:E98"/>
    <mergeCell ref="D99:E99"/>
    <mergeCell ref="D101:E101"/>
    <mergeCell ref="D102:E102"/>
    <mergeCell ref="D103:E103"/>
    <mergeCell ref="D104:E104"/>
    <mergeCell ref="D100:E100"/>
    <mergeCell ref="D91:E91"/>
    <mergeCell ref="D93:E93"/>
    <mergeCell ref="D95:E95"/>
    <mergeCell ref="D96:E96"/>
    <mergeCell ref="D97:E97"/>
    <mergeCell ref="D83:E83"/>
    <mergeCell ref="D89:E89"/>
    <mergeCell ref="D94:E94"/>
    <mergeCell ref="D84:E84"/>
    <mergeCell ref="D85:E85"/>
    <mergeCell ref="D86:E86"/>
    <mergeCell ref="D87:E87"/>
    <mergeCell ref="D88:E88"/>
    <mergeCell ref="D90:E90"/>
    <mergeCell ref="A78:A147"/>
    <mergeCell ref="A29:A31"/>
    <mergeCell ref="C29:E29"/>
    <mergeCell ref="C30:E30"/>
    <mergeCell ref="C31:E31"/>
    <mergeCell ref="A148:A157"/>
    <mergeCell ref="B148:B155"/>
    <mergeCell ref="D78:E78"/>
    <mergeCell ref="D79:E79"/>
    <mergeCell ref="D80:E80"/>
    <mergeCell ref="B122:B124"/>
    <mergeCell ref="B125:B128"/>
    <mergeCell ref="B129:B131"/>
    <mergeCell ref="B132:B137"/>
    <mergeCell ref="B138:B143"/>
    <mergeCell ref="B144:B147"/>
    <mergeCell ref="B83:B88"/>
    <mergeCell ref="B89:B93"/>
    <mergeCell ref="B94:B99"/>
    <mergeCell ref="B100:B107"/>
    <mergeCell ref="B108:B112"/>
    <mergeCell ref="B113:B121"/>
    <mergeCell ref="D39:E39"/>
    <mergeCell ref="D40:E40"/>
    <mergeCell ref="B78:B82"/>
    <mergeCell ref="D81:E81"/>
    <mergeCell ref="D82:E82"/>
    <mergeCell ref="C26:E26"/>
    <mergeCell ref="C27:E27"/>
    <mergeCell ref="C28:E28"/>
    <mergeCell ref="D38:E38"/>
    <mergeCell ref="B55:B58"/>
    <mergeCell ref="B59:B64"/>
    <mergeCell ref="B65:B69"/>
    <mergeCell ref="B70:B73"/>
    <mergeCell ref="B74:B77"/>
    <mergeCell ref="D56:E56"/>
    <mergeCell ref="D57:E57"/>
    <mergeCell ref="D59:E59"/>
    <mergeCell ref="D60:E60"/>
    <mergeCell ref="D61:E61"/>
    <mergeCell ref="D62:E62"/>
    <mergeCell ref="D72:E72"/>
    <mergeCell ref="D76:E76"/>
    <mergeCell ref="D77:E77"/>
    <mergeCell ref="D63:E63"/>
    <mergeCell ref="D64:E64"/>
    <mergeCell ref="D65:E65"/>
    <mergeCell ref="C23:E23"/>
    <mergeCell ref="D36:E36"/>
    <mergeCell ref="D37:E37"/>
    <mergeCell ref="C11:E11"/>
    <mergeCell ref="C12:E12"/>
    <mergeCell ref="C13:E13"/>
    <mergeCell ref="C14:E14"/>
    <mergeCell ref="C15:E15"/>
    <mergeCell ref="C16:E16"/>
    <mergeCell ref="C17:E17"/>
    <mergeCell ref="C25:E25"/>
    <mergeCell ref="C10:E10"/>
    <mergeCell ref="B35:B43"/>
    <mergeCell ref="B44:B54"/>
    <mergeCell ref="D34:E34"/>
    <mergeCell ref="D35:E35"/>
    <mergeCell ref="A9:A15"/>
    <mergeCell ref="A16:A28"/>
    <mergeCell ref="C9:E9"/>
    <mergeCell ref="D44:E44"/>
    <mergeCell ref="D45:E45"/>
    <mergeCell ref="D46:E46"/>
    <mergeCell ref="D47:E47"/>
    <mergeCell ref="D48:E48"/>
    <mergeCell ref="D49:E49"/>
    <mergeCell ref="D50:E50"/>
    <mergeCell ref="D51:E51"/>
    <mergeCell ref="D52:E52"/>
    <mergeCell ref="D53:E53"/>
    <mergeCell ref="D54:E54"/>
    <mergeCell ref="C18:E18"/>
    <mergeCell ref="C19:E19"/>
    <mergeCell ref="C20:E20"/>
    <mergeCell ref="C21:E21"/>
    <mergeCell ref="C22:E22"/>
    <mergeCell ref="D67:E67"/>
    <mergeCell ref="D68:E68"/>
    <mergeCell ref="D69:E69"/>
    <mergeCell ref="D70:E70"/>
    <mergeCell ref="D71:E71"/>
    <mergeCell ref="A35:A77"/>
    <mergeCell ref="D55:E55"/>
    <mergeCell ref="D73:E73"/>
    <mergeCell ref="D74:E74"/>
    <mergeCell ref="D75:E75"/>
    <mergeCell ref="D41:E41"/>
    <mergeCell ref="D42:E42"/>
    <mergeCell ref="D43:E4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B0454-B28D-47AB-8660-4FA71ADEC6B0}">
  <sheetPr codeName="Taul5">
    <tabColor theme="9"/>
    <pageSetUpPr fitToPage="1"/>
  </sheetPr>
  <dimension ref="A1:R33"/>
  <sheetViews>
    <sheetView topLeftCell="A2" zoomScale="80" zoomScaleNormal="80" workbookViewId="0">
      <selection activeCell="D23" sqref="D23"/>
    </sheetView>
  </sheetViews>
  <sheetFormatPr defaultRowHeight="15" x14ac:dyDescent="0.25"/>
  <cols>
    <col min="1" max="1" width="34" customWidth="1"/>
    <col min="2" max="2" width="98.42578125" customWidth="1"/>
    <col min="3" max="3" width="47.42578125" bestFit="1" customWidth="1"/>
    <col min="4" max="4" width="22.42578125" bestFit="1" customWidth="1"/>
    <col min="5" max="5" width="31" customWidth="1"/>
    <col min="8" max="8" width="11.28515625" bestFit="1" customWidth="1"/>
  </cols>
  <sheetData>
    <row r="1" spans="1:18" ht="30" hidden="1" customHeight="1" thickBot="1" x14ac:dyDescent="0.3">
      <c r="A1" s="18"/>
      <c r="B1" s="18"/>
      <c r="C1" s="18"/>
    </row>
    <row r="2" spans="1:18" s="19" customFormat="1" ht="58.5" customHeight="1" thickBot="1" x14ac:dyDescent="0.3">
      <c r="A2" s="197" t="s">
        <v>868</v>
      </c>
      <c r="B2" s="198"/>
      <c r="C2" s="35"/>
      <c r="D2" s="36"/>
      <c r="E2" s="37"/>
    </row>
    <row r="3" spans="1:18" s="20" customFormat="1" ht="57" hidden="1" customHeight="1" x14ac:dyDescent="0.25">
      <c r="A3" s="199"/>
      <c r="B3" s="200"/>
      <c r="C3" s="38"/>
      <c r="D3" s="39"/>
      <c r="E3" s="40"/>
    </row>
    <row r="4" spans="1:18" s="21" customFormat="1" ht="57" hidden="1" customHeight="1" thickBot="1" x14ac:dyDescent="0.35">
      <c r="A4" s="199"/>
      <c r="B4" s="200"/>
      <c r="C4" s="38"/>
      <c r="D4" s="41"/>
      <c r="E4" s="42"/>
    </row>
    <row r="5" spans="1:18" s="21" customFormat="1" ht="60" customHeight="1" x14ac:dyDescent="0.3">
      <c r="A5" s="43" t="s">
        <v>869</v>
      </c>
      <c r="B5" s="44"/>
      <c r="C5" s="44"/>
      <c r="D5" s="201"/>
      <c r="E5" s="202"/>
      <c r="H5" s="58" t="s">
        <v>129</v>
      </c>
      <c r="I5" s="188" t="s">
        <v>870</v>
      </c>
      <c r="J5" s="189"/>
      <c r="K5" s="189"/>
      <c r="L5" s="189"/>
      <c r="M5" s="189"/>
      <c r="N5" s="189"/>
      <c r="O5" s="189"/>
      <c r="P5" s="189"/>
      <c r="Q5" s="189"/>
      <c r="R5" s="190"/>
    </row>
    <row r="6" spans="1:18" s="21" customFormat="1" ht="60" customHeight="1" thickBot="1" x14ac:dyDescent="0.35">
      <c r="A6" s="43" t="str">
        <f>IF('Raaka-aineet'!B1="","","Organisaatio:")</f>
        <v/>
      </c>
      <c r="B6" s="44" t="str">
        <f>IF('Raaka-aineet'!B1="","",'Raaka-aineet'!B1)</f>
        <v/>
      </c>
      <c r="C6" s="44"/>
      <c r="D6" s="98"/>
      <c r="E6" s="99"/>
      <c r="H6" s="58"/>
      <c r="I6" s="191"/>
      <c r="J6" s="192"/>
      <c r="K6" s="192"/>
      <c r="L6" s="192"/>
      <c r="M6" s="192"/>
      <c r="N6" s="192"/>
      <c r="O6" s="192"/>
      <c r="P6" s="192"/>
      <c r="Q6" s="192"/>
      <c r="R6" s="193"/>
    </row>
    <row r="7" spans="1:18" ht="48.75" customHeight="1" thickBot="1" x14ac:dyDescent="0.3">
      <c r="A7" s="23"/>
      <c r="B7" s="24" t="s">
        <v>152</v>
      </c>
      <c r="C7" s="24" t="s">
        <v>292</v>
      </c>
      <c r="D7" s="22" t="s">
        <v>871</v>
      </c>
      <c r="E7" s="45" t="s">
        <v>872</v>
      </c>
    </row>
    <row r="8" spans="1:18" ht="34.5" customHeight="1" thickBot="1" x14ac:dyDescent="0.3">
      <c r="A8" s="203" t="s">
        <v>873</v>
      </c>
      <c r="B8" s="203" t="s">
        <v>157</v>
      </c>
      <c r="C8" s="25" t="s">
        <v>189</v>
      </c>
      <c r="D8" s="26">
        <f>AVERAGE(D10:D15)</f>
        <v>5.166666666666667</v>
      </c>
      <c r="E8" s="46" t="str" cm="1">
        <f t="array" ref="E8">_xlfn.IFS(D8&lt;5,"Hylätty",D8&lt;6,"Välttävä",D8&lt;7,"Kohtalainen",D8&lt;8,"Tyydyttävä",D8&lt;9,"Hyvä",D8&lt;10,"Kiitettävä",D8&lt;11,"Erinomainen")</f>
        <v>Välttävä</v>
      </c>
    </row>
    <row r="9" spans="1:18" ht="25.5" customHeight="1" x14ac:dyDescent="0.25">
      <c r="A9" s="204"/>
      <c r="B9" s="204"/>
      <c r="C9" s="47" t="s">
        <v>158</v>
      </c>
      <c r="D9" s="27" cm="1">
        <f t="array" ref="D9">_xlfn.IFS(Paisto!K16=0,4,Paisto!K16=1,5,Paisto!K16=2,6,Paisto!K16=3,6,Paisto!K16=4,7,Paisto!K16=5,7,Paisto!K16=6,8,Paisto!K16=7,8,Paisto!K16=8,9,Paisto!K16=9,10)</f>
        <v>4</v>
      </c>
      <c r="E9" s="48" t="str" cm="1">
        <f t="array" ref="E9">_xlfn.IFS(D9=4,"Hylätty",D9=5,"Välttävä",D9=6,"Kohtalainen",D9=7,"Tyydyttävä",D9=8,"Hyvä",D9=9,"Kiitettävä",D9=10,"Erinomainen")</f>
        <v>Hylätty</v>
      </c>
    </row>
    <row r="10" spans="1:18" ht="25.5" customHeight="1" x14ac:dyDescent="0.25">
      <c r="A10" s="204"/>
      <c r="B10" s="204"/>
      <c r="C10" s="49" t="s">
        <v>160</v>
      </c>
      <c r="D10" s="28" cm="1">
        <f t="array" ref="D10">_xlfn.IFS(Paisto!K17=0,4,Paisto!K17=1,5,Paisto!K17=2,5,Paisto!K17=3,6,Paisto!K17=4,6,Paisto!K17=5,7,Paisto!K17=6,7,Paisto!K17=7,8,Paisto!K17=8,8,Paisto!K17=9,9,Paisto!K17=8,8,Paisto!K17=10,9,Paisto!K17=8,8,Paisto!K17=11,10)</f>
        <v>4</v>
      </c>
      <c r="E10" s="50" t="str" cm="1">
        <f t="array" ref="E10">_xlfn.IFS(D10=4,"Hylätty",D10=5,"Välttävä",D10=6,"Kohtalainen",D10=7,"Tyydyttävä",D10=8,"Hyvä",D10=9,"Kiitettävä",D10=10,"Erinomainen")</f>
        <v>Hylätty</v>
      </c>
    </row>
    <row r="11" spans="1:18" ht="25.5" customHeight="1" x14ac:dyDescent="0.25">
      <c r="A11" s="204"/>
      <c r="B11" s="204"/>
      <c r="C11" s="47" t="s">
        <v>302</v>
      </c>
      <c r="D11" s="27" cm="1">
        <f t="array" ref="D11">_xlfn.IFS(Paisto!K18=4,10,Paisto!K18=3,9,Paisto!K18=2,8,Paisto!K18=1,7,Paisto!L18=4,4,Paisto!L18=3,4,Paisto!L18=2,5,Paisto!L18=1,5,Paisto!L18=0,6)</f>
        <v>6</v>
      </c>
      <c r="E11" s="48" t="str" cm="1">
        <f t="array" ref="E11">_xlfn.IFS(D11=4,"Hylätty",D11=5,"Välttävä",D11=6,"Kohtalainen",D11=7,"Tyydyttävä",D11=8,"Hyvä",D11=9,"Kiitettävä",D11=10,"Erinomainen")</f>
        <v>Kohtalainen</v>
      </c>
    </row>
    <row r="12" spans="1:18" ht="25.5" customHeight="1" x14ac:dyDescent="0.25">
      <c r="A12" s="204"/>
      <c r="B12" s="204"/>
      <c r="C12" s="49" t="s">
        <v>164</v>
      </c>
      <c r="D12" s="28" cm="1">
        <f t="array" ref="D12">_xlfn.IFS(Paisto!K19=0,4,Paisto!K19=1,5,Paisto!K19=2,6,Paisto!K19=3,7,Paisto!K19=4,8,Paisto!K19=5,9,Paisto!K19=6,10)</f>
        <v>4</v>
      </c>
      <c r="E12" s="50" t="str" cm="1">
        <f t="array" ref="E12">_xlfn.IFS(D12=4,"Hylätty",D12=5,"Välttävä",D12=6,"Kohtalainen",D12=7,"Tyydyttävä",D12=8,"Hyvä",D12=9,"Kiitettävä",D12=10,"Erinomainen")</f>
        <v>Hylätty</v>
      </c>
    </row>
    <row r="13" spans="1:18" ht="25.5" customHeight="1" x14ac:dyDescent="0.25">
      <c r="A13" s="204"/>
      <c r="B13" s="204"/>
      <c r="C13" s="47" t="s">
        <v>166</v>
      </c>
      <c r="D13" s="27" cm="1">
        <f t="array" ref="D13">_xlfn.IFS(Paisto!K20=5,10,Paisto!K20=4,9,Paisto!K20=3,8,Paisto!K20=2,7,Paisto!K20=1,6,Paisto!L20=5,4,Paisto!L20=4,4,Paisto!K20=0,5)</f>
        <v>5</v>
      </c>
      <c r="E13" s="48" t="str" cm="1">
        <f t="array" ref="E13">_xlfn.IFS(D13=4,"Hylätty",D13=5,"Välttävä",D13=6,"Kohtalainen",D13=7,"Tyydyttävä",D13=8,"Hyvä",D13=9,"Kiitettävä",D13=10,"Erinomainen")</f>
        <v>Välttävä</v>
      </c>
    </row>
    <row r="14" spans="1:18" ht="25.5" customHeight="1" x14ac:dyDescent="0.25">
      <c r="A14" s="204"/>
      <c r="B14" s="204"/>
      <c r="C14" s="49" t="s">
        <v>167</v>
      </c>
      <c r="D14" s="28" cm="1">
        <f t="array" ref="D14">_xlfn.IFS(Paisto!K21=4,10,Paisto!K21=3,9,Paisto!K21=2,8,Paisto!K21=1,7,Paisto!L21=4,4,Paisto!L21=3,4,Paisto!L21=2,5,Paisto!L21=1,5,Paisto!L21=0,6)</f>
        <v>6</v>
      </c>
      <c r="E14" s="50" t="str" cm="1">
        <f t="array" ref="E14">_xlfn.IFS(D14=4,"Hylätty",D14=5,"Välttävä",D14=6,"Kohtalainen",D14=7,"Tyydyttävä",D14=8,"Hyvä",D14=9,"Kiitettävä",D14=10,"Erinomainen")</f>
        <v>Kohtalainen</v>
      </c>
    </row>
    <row r="15" spans="1:18" ht="25.5" customHeight="1" thickBot="1" x14ac:dyDescent="0.3">
      <c r="A15" s="204"/>
      <c r="B15" s="205"/>
      <c r="C15" s="47" t="s">
        <v>169</v>
      </c>
      <c r="D15" s="27" cm="1">
        <f t="array" ref="D15">_xlfn.IFS(Paisto!K22=4,10,Paisto!K22=3,9,Paisto!K22=2,8,Paisto!K22=1,7,Paisto!L22=4,4,Paisto!L22=3,4,Paisto!L22=2,5,Paisto!L22=1,5,Paisto!L22=0,6)</f>
        <v>6</v>
      </c>
      <c r="E15" s="48" t="str" cm="1">
        <f t="array" ref="E15">_xlfn.IFS(D15=4,"Hylätty",D15=5,"Välttävä",D15=6,"Kohtalainen",D15=7,"Tyydyttävä",D15=8,"Hyvä",D15=9,"Kiitettävä",D15=10,"Erinomainen")</f>
        <v>Kohtalainen</v>
      </c>
    </row>
    <row r="16" spans="1:18" s="30" customFormat="1" ht="34.5" thickBot="1" x14ac:dyDescent="0.55000000000000004">
      <c r="A16" s="204"/>
      <c r="B16" s="206" t="s">
        <v>131</v>
      </c>
      <c r="C16" s="29" t="s">
        <v>189</v>
      </c>
      <c r="D16" s="26">
        <f>AVERAGE(D17:D29)</f>
        <v>5</v>
      </c>
      <c r="E16" s="46" t="str" cm="1">
        <f t="array" ref="E16">_xlfn.IFS(D16&lt;5,"Hylätty",D16&lt;6,"Välttävä",D16&lt;7,"Kohtalainen",D16&lt;8,"Tyydyttävä",D16&lt;9,"Hyvä",D16&lt;10,"Kiitettävä",D16&lt;11,"Erinomainen")</f>
        <v>Välttävä</v>
      </c>
    </row>
    <row r="17" spans="1:5" ht="25.5" customHeight="1" x14ac:dyDescent="0.25">
      <c r="A17" s="204"/>
      <c r="B17" s="207"/>
      <c r="C17" s="31" t="s">
        <v>132</v>
      </c>
      <c r="D17" s="27" cm="1">
        <f t="array" ref="D17">_xlfn.IFS(Paisto!K23=5,10,Paisto!K23=4,9,Paisto!K23=3,8,Paisto!K23=2,7,Paisto!K23=1,6,Paisto!L23=5,4,Paisto!L23=4,4,Paisto!K23=0,5)</f>
        <v>5</v>
      </c>
      <c r="E17" s="48" t="str" cm="1">
        <f t="array" ref="E17">_xlfn.IFS(D17=4,"Hylätty",D17=5,"Välttävä",D17=6,"Kohtalainen",D17=7,"Tyydyttävä",D17=8,"Hyvä",D17=9,"Kiitettävä",D17=10,"Erinomainen")</f>
        <v>Välttävä</v>
      </c>
    </row>
    <row r="18" spans="1:5" ht="25.5" customHeight="1" x14ac:dyDescent="0.25">
      <c r="A18" s="204"/>
      <c r="B18" s="207"/>
      <c r="C18" s="32" t="s">
        <v>142</v>
      </c>
      <c r="D18" s="28" cm="1">
        <f t="array" ref="D18">_xlfn.IFS(Paisto!K24=0,4,Paisto!K24=1,5,Paisto!K24=2,6,Paisto!K24=3,7,Paisto!K24=4,8,Paisto!K24=5,9,Paisto!K24=6,10)</f>
        <v>4</v>
      </c>
      <c r="E18" s="50" t="str" cm="1">
        <f t="array" ref="E18">_xlfn.IFS(D18=4,"Hylätty",D18=5,"Välttävä",D18=6,"Kohtalainen",D18=7,"Tyydyttävä",D18=8,"Hyvä",D18=9,"Kiitettävä",D18=10,"Erinomainen")</f>
        <v>Hylätty</v>
      </c>
    </row>
    <row r="19" spans="1:5" ht="25.5" customHeight="1" x14ac:dyDescent="0.25">
      <c r="A19" s="204"/>
      <c r="B19" s="207"/>
      <c r="C19" s="31" t="s">
        <v>149</v>
      </c>
      <c r="D19" s="27" cm="1">
        <f t="array" ref="D19">_xlfn.IFS(Paisto!K25=5,10,Paisto!K25=4,9,Paisto!K25=3,8,Paisto!K25=2,7,Paisto!K25=1,6,Paisto!L25=5,4,Paisto!L25=4,4,Paisto!K25=0,5)</f>
        <v>5</v>
      </c>
      <c r="E19" s="48" t="str" cm="1">
        <f t="array" ref="E19">_xlfn.IFS(D19=4,"Hylätty",D19=5,"Välttävä",D19=6,"Kohtalainen",D19=7,"Tyydyttävä",D19=8,"Hyvä",D19=9,"Kiitettävä",D19=10,"Erinomainen")</f>
        <v>Välttävä</v>
      </c>
    </row>
    <row r="20" spans="1:5" ht="25.5" customHeight="1" x14ac:dyDescent="0.25">
      <c r="A20" s="204"/>
      <c r="B20" s="207"/>
      <c r="C20" s="32" t="s">
        <v>338</v>
      </c>
      <c r="D20" s="28" cm="1">
        <f t="array" ref="D20">_xlfn.IFS(Paisto!K26=0,4,Paisto!K26=1,5,Paisto!K26=2,6,Paisto!K26=3,7,Paisto!K26=4,8,Paisto!K26=5,9,Paisto!K26=6,10)</f>
        <v>4</v>
      </c>
      <c r="E20" s="50" t="str" cm="1">
        <f t="array" ref="E20">_xlfn.IFS(D20=4,"Hylätty",D20=5,"Välttävä",D20=6,"Kohtalainen",D20=7,"Tyydyttävä",D20=8,"Hyvä",D20=9,"Kiitettävä",D20=10,"Erinomainen")</f>
        <v>Hylätty</v>
      </c>
    </row>
    <row r="21" spans="1:5" ht="25.5" customHeight="1" x14ac:dyDescent="0.25">
      <c r="A21" s="204"/>
      <c r="B21" s="207"/>
      <c r="C21" s="31" t="s">
        <v>172</v>
      </c>
      <c r="D21" s="27" cm="1">
        <f t="array" ref="D21">_xlfn.IFS(Paisto!K27=0,4,Paisto!K27=1,5,Paisto!K27=2,6,Paisto!K27=3,6,Paisto!K27=4,7,Paisto!K27=5,7,Paisto!K27=6,8,Paisto!K27=7,9,Paisto!K27=8,10)</f>
        <v>4</v>
      </c>
      <c r="E21" s="48" t="str" cm="1">
        <f t="array" ref="E21">_xlfn.IFS(D21=4,"Hylätty",D21=5,"Välttävä",D21=6,"Kohtalainen",D21=7,"Tyydyttävä",D21=8,"Hyvä",D21=9,"Kiitettävä",D21=10,"Erinomainen")</f>
        <v>Hylätty</v>
      </c>
    </row>
    <row r="22" spans="1:5" ht="25.5" customHeight="1" x14ac:dyDescent="0.25">
      <c r="A22" s="204"/>
      <c r="B22" s="207"/>
      <c r="C22" s="32" t="s">
        <v>176</v>
      </c>
      <c r="D22" s="28" cm="1">
        <f t="array" ref="D22">_xlfn.IFS(Paisto!K28=5,10,Paisto!K28=4,9,Paisto!K28=3,8,Paisto!K28=2,7,Paisto!K28=1,6,Paisto!L28=5,4,Paisto!L28=4,4,Paisto!K28=0,5)</f>
        <v>5</v>
      </c>
      <c r="E22" s="50" t="str" cm="1">
        <f t="array" ref="E22">_xlfn.IFS(D22=4,"Hylätty",D22=5,"Välttävä",D22=6,"Kohtalainen",D22=7,"Tyydyttävä",D22=8,"Hyvä",D22=9,"Kiitettävä",D22=10,"Erinomainen")</f>
        <v>Välttävä</v>
      </c>
    </row>
    <row r="23" spans="1:5" ht="25.5" customHeight="1" x14ac:dyDescent="0.25">
      <c r="A23" s="204"/>
      <c r="B23" s="207"/>
      <c r="C23" s="31" t="s">
        <v>177</v>
      </c>
      <c r="D23" s="27" cm="1">
        <f t="array" ref="D23">_xlfn.IFS(Paisto!K29=0,4,Paisto!K29=1,5,Paisto!K29=2,6,Paisto!K29=3,6,Paisto!K29=4,7,Paisto!K29=5,7,Paisto!K29=6,8,Paisto!K29=7,8,Paisto!K29=8,9,Paisto!K29=9,10)</f>
        <v>4</v>
      </c>
      <c r="E23" s="48" t="str" cm="1">
        <f t="array" ref="E23">_xlfn.IFS(D23=4,"Hylätty",D23=5,"Välttävä",D23=6,"Kohtalainen",D23=7,"Tyydyttävä",D23=8,"Hyvä",D23=9,"Kiitettävä",D23=10,"Erinomainen")</f>
        <v>Hylätty</v>
      </c>
    </row>
    <row r="24" spans="1:5" ht="25.5" customHeight="1" x14ac:dyDescent="0.25">
      <c r="A24" s="204"/>
      <c r="B24" s="207"/>
      <c r="C24" s="32" t="s">
        <v>178</v>
      </c>
      <c r="D24" s="28" cm="1">
        <f t="array" ref="D24">_xlfn.IFS(Paisto!K30=3,10,Paisto!K30=2,9,Paisto!K30=1,8,Paisto!L30=3,4,Paisto!L30=2,5,Paisto!L30=1,6,Paisto!L30=0,7)</f>
        <v>7</v>
      </c>
      <c r="E24" s="50" t="str" cm="1">
        <f t="array" ref="E24">_xlfn.IFS(D24=4,"Hylätty",D24=5,"Välttävä",D24=6,"Kohtalainen",D24=7,"Tyydyttävä",D24=8,"Hyvä",D24=9,"Kiitettävä",D24=10,"Erinomainen")</f>
        <v>Tyydyttävä</v>
      </c>
    </row>
    <row r="25" spans="1:5" ht="25.5" customHeight="1" x14ac:dyDescent="0.25">
      <c r="A25" s="204"/>
      <c r="B25" s="207"/>
      <c r="C25" s="31" t="s">
        <v>179</v>
      </c>
      <c r="D25" s="27" cm="1">
        <f t="array" ref="D25">_xlfn.IFS(Paisto!K31=4,10,Paisto!K31=3,9,Paisto!K31=2,8,Paisto!K31=1,7,Paisto!L31=4,4,Paisto!L31=3,4,Paisto!L31=2,5,Paisto!L31=1,5,Paisto!L31=0,6)</f>
        <v>6</v>
      </c>
      <c r="E25" s="48" t="str" cm="1">
        <f t="array" ref="E25">_xlfn.IFS(D25=4,"Hylätty",D25=5,"Välttävä",D25=6,"Kohtalainen",D25=7,"Tyydyttävä",D25=8,"Hyvä",D25=9,"Kiitettävä",D25=10,"Erinomainen")</f>
        <v>Kohtalainen</v>
      </c>
    </row>
    <row r="26" spans="1:5" ht="25.5" customHeight="1" x14ac:dyDescent="0.25">
      <c r="A26" s="204"/>
      <c r="B26" s="207"/>
      <c r="C26" s="32" t="s">
        <v>181</v>
      </c>
      <c r="D26" s="28" cm="1">
        <f t="array" ref="D26">_xlfn.IFS(Paisto!K32=3,10,Paisto!K32=2,9,Paisto!K32=1,8,Paisto!L32=3,4,Paisto!L32=2,5,Paisto!L32=1,6,Paisto!L32=0,7)</f>
        <v>7</v>
      </c>
      <c r="E26" s="50" t="str" cm="1">
        <f t="array" ref="E26">_xlfn.IFS(D26=4,"Hylätty",D26=5,"Välttävä",D26=6,"Kohtalainen",D26=7,"Tyydyttävä",D26=8,"Hyvä",D26=9,"Kiitettävä",D26=10,"Erinomainen")</f>
        <v>Tyydyttävä</v>
      </c>
    </row>
    <row r="27" spans="1:5" ht="25.5" customHeight="1" x14ac:dyDescent="0.25">
      <c r="A27" s="204"/>
      <c r="B27" s="207"/>
      <c r="C27" s="31" t="s">
        <v>360</v>
      </c>
      <c r="D27" s="27" cm="1">
        <f t="array" ref="D27">_xlfn.IFS(Paisto!K33=0,4,Paisto!K33=1,5,Paisto!K33=2,6,Paisto!K33=3,7,Paisto!K33=4,8,Paisto!K33=5,9,Paisto!K33=6,10)</f>
        <v>4</v>
      </c>
      <c r="E27" s="48" t="str" cm="1">
        <f t="array" ref="E27">_xlfn.IFS(D27=4,"Hylätty",D27=5,"Välttävä",D27=6,"Kohtalainen",D27=7,"Tyydyttävä",D27=8,"Hyvä",D27=9,"Kiitettävä",D27=10,"Erinomainen")</f>
        <v>Hylätty</v>
      </c>
    </row>
    <row r="28" spans="1:5" ht="25.5" customHeight="1" x14ac:dyDescent="0.25">
      <c r="A28" s="204"/>
      <c r="B28" s="207"/>
      <c r="C28" s="32" t="s">
        <v>185</v>
      </c>
      <c r="D28" s="28" cm="1">
        <f t="array" ref="D28">_xlfn.IFS(Paisto!K34=0,4,Paisto!K34=1,5,Paisto!K34=2,6,Paisto!K34=3,7,Paisto!K34=4,8,Paisto!K34=5,9,Paisto!K34=6,10)</f>
        <v>4</v>
      </c>
      <c r="E28" s="50" t="str" cm="1">
        <f t="array" ref="E28">_xlfn.IFS(D28=4,"Hylätty",D28=5,"Välttävä",D28=6,"Kohtalainen",D28=7,"Tyydyttävä",D28=8,"Hyvä",D28=9,"Kiitettävä",D28=10,"Erinomainen")</f>
        <v>Hylätty</v>
      </c>
    </row>
    <row r="29" spans="1:5" ht="26.25" customHeight="1" thickBot="1" x14ac:dyDescent="0.3">
      <c r="A29" s="204"/>
      <c r="B29" s="208"/>
      <c r="C29" s="33" t="s">
        <v>187</v>
      </c>
      <c r="D29" s="34" cm="1">
        <f t="array" ref="D29">_xlfn.IFS(Paisto!K35=4,10,Paisto!K35=3,9,Paisto!K35=2,8,Paisto!K35=1,7,Paisto!L35=4,4,Paisto!L35=3,4,Paisto!L35=2,5,Paisto!L35=1,5,Paisto!L35=0,6)</f>
        <v>6</v>
      </c>
      <c r="E29" s="51" t="str" cm="1">
        <f t="array" ref="E29">_xlfn.IFS(D29=4,"Hylätty",D29=5,"Välttävä",D29=6,"Kohtalainen",D29=7,"Tyydyttävä",D29=8,"Hyvä",D29=9,"Kiitettävä",D29=10,"Erinomainen")</f>
        <v>Kohtalainen</v>
      </c>
    </row>
    <row r="30" spans="1:5" s="30" customFormat="1" ht="34.5" thickBot="1" x14ac:dyDescent="0.55000000000000004">
      <c r="A30" s="204"/>
      <c r="B30" s="209" t="s">
        <v>138</v>
      </c>
      <c r="C30" s="29" t="s">
        <v>158</v>
      </c>
      <c r="D30" s="26" cm="1">
        <f t="array" ref="D30">_xlfn.IFS(Paisto!K37=0,4,Paisto!K37=1,5,Paisto!K37=2,6,Paisto!K37=3,6,Paisto!K37=4,7,Paisto!K37=5,7,Paisto!K37=6,8,Paisto!K37=7,9,Paisto!K37=8,10)</f>
        <v>4</v>
      </c>
      <c r="E30" s="46" t="str" cm="1">
        <f t="array" ref="E30">_xlfn.IFS(D30=4,"Hylätty",D30=5,"Välttävä",D30=6,"Kohtalainen",D30=7,"Tyydyttävä",D30=8,"Hyvä",D30=9,"Kiitettävä",D30=10,"Erinomainen")</f>
        <v>Hylätty</v>
      </c>
    </row>
    <row r="31" spans="1:5" s="30" customFormat="1" ht="25.5" customHeight="1" x14ac:dyDescent="0.5">
      <c r="A31" s="204"/>
      <c r="B31" s="210"/>
      <c r="C31" s="31" t="s">
        <v>259</v>
      </c>
      <c r="D31" s="27" t="e">
        <f>IF(Paisto!D117=Paisto!K5,"S","H")</f>
        <v>#N/A</v>
      </c>
      <c r="E31" s="48" t="e">
        <f>IF(D31="H","Hylätty","Suoritettu")</f>
        <v>#N/A</v>
      </c>
    </row>
    <row r="32" spans="1:5" ht="25.5" customHeight="1" thickBot="1" x14ac:dyDescent="0.3">
      <c r="A32" s="205"/>
      <c r="B32" s="211"/>
      <c r="C32" s="32" t="s">
        <v>874</v>
      </c>
      <c r="D32" s="28" t="e">
        <f>IF(Paisto!D116=Paisto!K5,"S","H")</f>
        <v>#N/A</v>
      </c>
      <c r="E32" s="50" t="e">
        <f>IF(D32="H","Hylätty","Suoritettu")</f>
        <v>#N/A</v>
      </c>
    </row>
    <row r="33" spans="1:5" ht="60" customHeight="1" thickBot="1" x14ac:dyDescent="0.3">
      <c r="A33" s="194" t="s">
        <v>875</v>
      </c>
      <c r="B33" s="195"/>
      <c r="C33" s="195"/>
      <c r="D33" s="195"/>
      <c r="E33" s="196"/>
    </row>
  </sheetData>
  <mergeCells count="8">
    <mergeCell ref="I5:R6"/>
    <mergeCell ref="A33:E33"/>
    <mergeCell ref="A2:B4"/>
    <mergeCell ref="D5:E5"/>
    <mergeCell ref="A8:A32"/>
    <mergeCell ref="B8:B15"/>
    <mergeCell ref="B16:B29"/>
    <mergeCell ref="B30:B32"/>
  </mergeCells>
  <printOptions horizontalCentered="1" verticalCentered="1" gridLines="1"/>
  <pageMargins left="0.23622047244094491" right="0.23622047244094491" top="0.74803149606299213" bottom="0.74803149606299213" header="0.31496062992125984" footer="0.31496062992125984"/>
  <pageSetup paperSize="8" scale="5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50CC248DFC989E4D8A30888624962ED9" ma:contentTypeVersion="1" ma:contentTypeDescription="Luo uusi asiakirja." ma:contentTypeScope="" ma:versionID="fe1c2414fd9e89a6b76a0a3eb0189259">
  <xsd:schema xmlns:xsd="http://www.w3.org/2001/XMLSchema" xmlns:xs="http://www.w3.org/2001/XMLSchema" xmlns:p="http://schemas.microsoft.com/office/2006/metadata/properties" xmlns:ns2="ebb82943-49da-4504-a2f3-a33fb2eb95f1" targetNamespace="http://schemas.microsoft.com/office/2006/metadata/properties" ma:root="true" ma:fieldsID="a720671b8ad7b5ca374893aa99fcdfa6"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D6D780-A7D5-41BA-B472-49E159AD9237}">
  <ds:schemaRefs>
    <ds:schemaRef ds:uri="http://purl.org/dc/terms/"/>
    <ds:schemaRef ds:uri="http://purl.org/dc/elements/1.1/"/>
    <ds:schemaRef ds:uri="b974ae67-4427-4d79-99a3-394080c7046b"/>
    <ds:schemaRef ds:uri="http://schemas.microsoft.com/office/2006/documentManagement/types"/>
    <ds:schemaRef ds:uri="e32a48fb-6e1a-4be6-b695-b29b4e061508"/>
    <ds:schemaRef ds:uri="http://schemas.microsoft.com/office/infopath/2007/PartnerControls"/>
    <ds:schemaRef ds:uri="http://purl.org/dc/dcmitype/"/>
    <ds:schemaRef ds:uri="http://www.w3.org/XML/1998/namespace"/>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63F33EA8-A3E1-4388-96DC-FA4F2EF5141F}">
  <ds:schemaRefs>
    <ds:schemaRef ds:uri="http://schemas.microsoft.com/sharepoint/v3/contenttype/forms"/>
  </ds:schemaRefs>
</ds:datastoreItem>
</file>

<file path=customXml/itemProps3.xml><?xml version="1.0" encoding="utf-8"?>
<ds:datastoreItem xmlns:ds="http://schemas.openxmlformats.org/officeDocument/2006/customXml" ds:itemID="{7F6C7CDE-DB08-47B1-BD1D-F988BBFA033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Ohjeet</vt:lpstr>
      <vt:lpstr>Raaka-aineet</vt:lpstr>
      <vt:lpstr>Paisto</vt:lpstr>
      <vt:lpstr>Valmis pizza</vt:lpstr>
      <vt:lpstr>Tuoteseloste</vt:lpstr>
      <vt:lpstr>Todistus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Salmela Joel</dc:creator>
  <cp:keywords/>
  <dc:description/>
  <cp:lastModifiedBy>Tomi Isohanni</cp:lastModifiedBy>
  <cp:revision/>
  <dcterms:created xsi:type="dcterms:W3CDTF">2015-06-05T18:19:34Z</dcterms:created>
  <dcterms:modified xsi:type="dcterms:W3CDTF">2023-09-26T06:50:11Z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0x01010050CC248DFC989E4D8A30888624962ED9</vt:lpwstr>
  </property>
  <property fmtid="{D5CDD505-2E9C-101B-9397-08002B2CF9AE}" pid="3" name="MediaServiceImageTags">
    <vt:lpwstr/>
  </property>
</Properties>
</file>